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9. SJEDNICA UV\FP ZA 2022\"/>
    </mc:Choice>
  </mc:AlternateContent>
  <xr:revisionPtr revIDLastSave="0" documentId="13_ncr:1_{F5B6A090-67D8-4A9D-ADDE-776DED2F543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ĆI DIO" sheetId="4" r:id="rId1"/>
    <sheet name="III. RAZINA" sheetId="3" r:id="rId2"/>
    <sheet name="PRIHODI" sheetId="1" r:id="rId3"/>
    <sheet name="RASHODI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3" l="1"/>
  <c r="I71" i="3"/>
  <c r="I70" i="3"/>
  <c r="I69" i="3"/>
  <c r="I68" i="3"/>
  <c r="I67" i="3"/>
  <c r="I66" i="3"/>
  <c r="I65" i="3"/>
  <c r="I64" i="3"/>
  <c r="I63" i="3"/>
  <c r="I62" i="3"/>
  <c r="I61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H72" i="3"/>
  <c r="H71" i="3"/>
  <c r="H70" i="3"/>
  <c r="H69" i="3"/>
  <c r="H68" i="3"/>
  <c r="H67" i="3"/>
  <c r="H66" i="3"/>
  <c r="H65" i="3"/>
  <c r="H64" i="3"/>
  <c r="H63" i="3"/>
  <c r="H62" i="3"/>
  <c r="H61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72" i="3"/>
  <c r="G71" i="3"/>
  <c r="G70" i="3"/>
  <c r="G69" i="3"/>
  <c r="G68" i="3"/>
  <c r="G67" i="3"/>
  <c r="G66" i="3"/>
  <c r="G65" i="3"/>
  <c r="G64" i="3"/>
  <c r="G63" i="3"/>
  <c r="G62" i="3"/>
  <c r="G61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68" i="3"/>
  <c r="F69" i="3"/>
  <c r="F70" i="3"/>
  <c r="F71" i="3"/>
  <c r="F72" i="3"/>
  <c r="F65" i="3"/>
  <c r="F66" i="3"/>
  <c r="F67" i="3"/>
  <c r="F61" i="3"/>
  <c r="F62" i="3"/>
  <c r="F63" i="3"/>
  <c r="F64" i="3"/>
  <c r="F58" i="3"/>
  <c r="F59" i="3"/>
  <c r="F60" i="3"/>
  <c r="F53" i="3"/>
  <c r="F54" i="3"/>
  <c r="F55" i="3"/>
  <c r="F56" i="3"/>
  <c r="F57" i="3"/>
  <c r="F52" i="3"/>
  <c r="F51" i="3"/>
  <c r="F50" i="3"/>
  <c r="F49" i="3"/>
  <c r="F48" i="3"/>
  <c r="F44" i="3"/>
  <c r="F45" i="3"/>
  <c r="F46" i="3"/>
  <c r="F47" i="3"/>
  <c r="F40" i="3"/>
  <c r="F41" i="3"/>
  <c r="F42" i="3"/>
  <c r="F43" i="3"/>
  <c r="F35" i="3"/>
  <c r="F36" i="3"/>
  <c r="F37" i="3"/>
  <c r="F38" i="3"/>
  <c r="F39" i="3"/>
  <c r="F31" i="3"/>
  <c r="F32" i="3"/>
  <c r="F33" i="3"/>
  <c r="F34" i="3"/>
  <c r="F30" i="3"/>
  <c r="F29" i="3"/>
  <c r="F21" i="3"/>
  <c r="F22" i="3"/>
  <c r="F23" i="3"/>
  <c r="F24" i="3"/>
  <c r="F25" i="3"/>
  <c r="F26" i="3"/>
  <c r="F27" i="3"/>
  <c r="F28" i="3"/>
  <c r="F16" i="3"/>
  <c r="F17" i="3"/>
  <c r="F18" i="3"/>
  <c r="F19" i="3"/>
  <c r="F12" i="3"/>
  <c r="F13" i="3"/>
  <c r="F14" i="3"/>
  <c r="F15" i="3"/>
  <c r="F8" i="3"/>
  <c r="F9" i="3"/>
  <c r="F10" i="3"/>
  <c r="F11" i="3"/>
  <c r="F2" i="3"/>
  <c r="F3" i="3"/>
  <c r="F4" i="3"/>
  <c r="F5" i="3"/>
  <c r="F6" i="3"/>
  <c r="F7" i="3"/>
  <c r="E68" i="3"/>
  <c r="E69" i="3"/>
  <c r="E70" i="3"/>
  <c r="E71" i="3"/>
  <c r="E72" i="3"/>
  <c r="E65" i="3"/>
  <c r="E66" i="3"/>
  <c r="E67" i="3"/>
  <c r="E61" i="3"/>
  <c r="E62" i="3"/>
  <c r="E63" i="3"/>
  <c r="E64" i="3"/>
  <c r="E58" i="3"/>
  <c r="E59" i="3"/>
  <c r="E60" i="3"/>
  <c r="E53" i="3"/>
  <c r="E54" i="3"/>
  <c r="E55" i="3"/>
  <c r="E56" i="3"/>
  <c r="E57" i="3"/>
  <c r="E51" i="3"/>
  <c r="E52" i="3"/>
  <c r="E50" i="3"/>
  <c r="E49" i="3"/>
  <c r="E48" i="3"/>
  <c r="E44" i="3"/>
  <c r="E45" i="3"/>
  <c r="E46" i="3"/>
  <c r="E47" i="3"/>
  <c r="E40" i="3"/>
  <c r="E41" i="3"/>
  <c r="E42" i="3"/>
  <c r="E43" i="3"/>
  <c r="E35" i="3"/>
  <c r="E36" i="3"/>
  <c r="E37" i="3"/>
  <c r="E38" i="3"/>
  <c r="E39" i="3"/>
  <c r="E31" i="3"/>
  <c r="E32" i="3"/>
  <c r="E33" i="3"/>
  <c r="E34" i="3"/>
  <c r="E30" i="3"/>
  <c r="E29" i="3"/>
  <c r="E21" i="3"/>
  <c r="E22" i="3"/>
  <c r="E23" i="3"/>
  <c r="E24" i="3"/>
  <c r="E25" i="3"/>
  <c r="E26" i="3"/>
  <c r="E27" i="3"/>
  <c r="E28" i="3"/>
  <c r="E16" i="3"/>
  <c r="E17" i="3"/>
  <c r="E18" i="3"/>
  <c r="E19" i="3"/>
  <c r="E12" i="3"/>
  <c r="E13" i="3"/>
  <c r="E14" i="3"/>
  <c r="E15" i="3"/>
  <c r="E8" i="3"/>
  <c r="E9" i="3"/>
  <c r="E10" i="3"/>
  <c r="E11" i="3"/>
  <c r="E2" i="3"/>
  <c r="E3" i="3"/>
  <c r="E4" i="3"/>
  <c r="E5" i="3"/>
  <c r="E6" i="3"/>
  <c r="E7" i="3"/>
  <c r="D61" i="3"/>
  <c r="D62" i="3"/>
  <c r="D63" i="3"/>
  <c r="D64" i="3"/>
  <c r="D65" i="3"/>
  <c r="D66" i="3"/>
  <c r="D67" i="3"/>
  <c r="I86" i="2"/>
  <c r="I85" i="2"/>
  <c r="I84" i="2"/>
  <c r="I83" i="2"/>
  <c r="I82" i="2"/>
  <c r="I80" i="2"/>
  <c r="I79" i="2"/>
  <c r="I78" i="2"/>
  <c r="I76" i="2"/>
  <c r="I75" i="2"/>
  <c r="I74" i="2"/>
  <c r="I73" i="2"/>
  <c r="I63" i="2"/>
  <c r="I61" i="2"/>
  <c r="I60" i="2"/>
  <c r="I57" i="2"/>
  <c r="I49" i="2"/>
  <c r="I40" i="2"/>
  <c r="I35" i="2"/>
  <c r="I34" i="2"/>
  <c r="I33" i="2"/>
  <c r="I32" i="2"/>
  <c r="I30" i="2"/>
  <c r="I29" i="2"/>
  <c r="I28" i="2"/>
  <c r="I27" i="2"/>
  <c r="I24" i="2"/>
  <c r="I23" i="2"/>
  <c r="I22" i="2"/>
  <c r="I21" i="2"/>
  <c r="I20" i="2"/>
  <c r="I18" i="2"/>
  <c r="I17" i="2"/>
  <c r="I16" i="2"/>
  <c r="I15" i="2"/>
  <c r="I13" i="2"/>
  <c r="I11" i="2"/>
  <c r="I9" i="2"/>
  <c r="I8" i="2"/>
  <c r="I7" i="2"/>
  <c r="I6" i="2"/>
  <c r="I5" i="2"/>
  <c r="I4" i="2"/>
  <c r="I3" i="2"/>
  <c r="H86" i="2"/>
  <c r="H85" i="2"/>
  <c r="H84" i="2"/>
  <c r="H83" i="2"/>
  <c r="H82" i="2"/>
  <c r="H80" i="2"/>
  <c r="H79" i="2"/>
  <c r="H78" i="2"/>
  <c r="H76" i="2"/>
  <c r="H75" i="2"/>
  <c r="H74" i="2"/>
  <c r="H73" i="2"/>
  <c r="H63" i="2"/>
  <c r="H61" i="2"/>
  <c r="H60" i="2"/>
  <c r="H57" i="2"/>
  <c r="H49" i="2"/>
  <c r="H40" i="2"/>
  <c r="H35" i="2"/>
  <c r="H34" i="2"/>
  <c r="H33" i="2"/>
  <c r="H32" i="2"/>
  <c r="H30" i="2"/>
  <c r="H29" i="2"/>
  <c r="H28" i="2"/>
  <c r="H27" i="2"/>
  <c r="H24" i="2"/>
  <c r="H23" i="2"/>
  <c r="H22" i="2"/>
  <c r="H21" i="2"/>
  <c r="H20" i="2"/>
  <c r="H18" i="2"/>
  <c r="H17" i="2"/>
  <c r="H16" i="2"/>
  <c r="H15" i="2"/>
  <c r="H13" i="2"/>
  <c r="H11" i="2"/>
  <c r="H9" i="2"/>
  <c r="H8" i="2"/>
  <c r="H7" i="2"/>
  <c r="H6" i="2"/>
  <c r="H5" i="2"/>
  <c r="H4" i="2"/>
  <c r="H3" i="2"/>
  <c r="G86" i="2"/>
  <c r="G85" i="2"/>
  <c r="G84" i="2"/>
  <c r="G83" i="2"/>
  <c r="G82" i="2"/>
  <c r="G80" i="2"/>
  <c r="G79" i="2"/>
  <c r="G78" i="2"/>
  <c r="G76" i="2"/>
  <c r="G75" i="2"/>
  <c r="G74" i="2"/>
  <c r="G73" i="2"/>
  <c r="G63" i="2"/>
  <c r="G61" i="2"/>
  <c r="G60" i="2"/>
  <c r="G57" i="2"/>
  <c r="G49" i="2"/>
  <c r="G40" i="2"/>
  <c r="G35" i="2"/>
  <c r="G34" i="2"/>
  <c r="G33" i="2"/>
  <c r="G32" i="2"/>
  <c r="G30" i="2"/>
  <c r="G29" i="2"/>
  <c r="G28" i="2"/>
  <c r="G27" i="2"/>
  <c r="G24" i="2"/>
  <c r="G23" i="2"/>
  <c r="G22" i="2"/>
  <c r="G21" i="2"/>
  <c r="G20" i="2"/>
  <c r="G18" i="2"/>
  <c r="G17" i="2"/>
  <c r="G16" i="2"/>
  <c r="G15" i="2"/>
  <c r="G13" i="2"/>
  <c r="G11" i="2"/>
  <c r="G9" i="2"/>
  <c r="G8" i="2"/>
  <c r="G7" i="2"/>
  <c r="G6" i="2"/>
  <c r="G5" i="2"/>
  <c r="G4" i="2"/>
  <c r="G3" i="2"/>
  <c r="D63" i="2"/>
  <c r="F79" i="2"/>
  <c r="F78" i="2"/>
  <c r="F75" i="2"/>
  <c r="F74" i="2"/>
  <c r="F73" i="2" s="1"/>
  <c r="E79" i="2"/>
  <c r="E78" i="2"/>
  <c r="E73" i="2" s="1"/>
  <c r="E75" i="2"/>
  <c r="E74" i="2"/>
  <c r="F71" i="2"/>
  <c r="D80" i="2"/>
  <c r="D79" i="2"/>
  <c r="D78" i="2" s="1"/>
  <c r="D76" i="2"/>
  <c r="D75" i="2"/>
  <c r="D74" i="2"/>
  <c r="D73" i="2" l="1"/>
  <c r="F21" i="1" l="1"/>
  <c r="E21" i="1"/>
  <c r="F6" i="1"/>
  <c r="F5" i="1" s="1"/>
  <c r="E6" i="1"/>
  <c r="E5" i="1" s="1"/>
  <c r="F16" i="1"/>
  <c r="E16" i="1"/>
  <c r="E11" i="1"/>
  <c r="H11" i="1" s="1"/>
  <c r="F11" i="1"/>
  <c r="F85" i="2"/>
  <c r="F84" i="2" s="1"/>
  <c r="F70" i="2"/>
  <c r="F69" i="2" s="1"/>
  <c r="F66" i="2"/>
  <c r="F65" i="2" s="1"/>
  <c r="F60" i="2"/>
  <c r="F29" i="2"/>
  <c r="F23" i="2"/>
  <c r="F22" i="2" s="1"/>
  <c r="F21" i="2" s="1"/>
  <c r="F17" i="2"/>
  <c r="F16" i="2" s="1"/>
  <c r="F15" i="2" s="1"/>
  <c r="F8" i="2"/>
  <c r="F7" i="2" s="1"/>
  <c r="F6" i="2" s="1"/>
  <c r="E17" i="2"/>
  <c r="D86" i="2"/>
  <c r="I22" i="1"/>
  <c r="I21" i="1"/>
  <c r="I20" i="1"/>
  <c r="I19" i="1"/>
  <c r="I17" i="1"/>
  <c r="I16" i="1"/>
  <c r="I12" i="1"/>
  <c r="I11" i="1"/>
  <c r="I7" i="1"/>
  <c r="H17" i="1"/>
  <c r="H16" i="1"/>
  <c r="H12" i="1"/>
  <c r="H7" i="1"/>
  <c r="G22" i="1"/>
  <c r="G21" i="1"/>
  <c r="G20" i="1"/>
  <c r="G19" i="1"/>
  <c r="G17" i="1"/>
  <c r="G16" i="1"/>
  <c r="G15" i="1"/>
  <c r="G14" i="1"/>
  <c r="G12" i="1"/>
  <c r="G11" i="1"/>
  <c r="G10" i="1"/>
  <c r="G7" i="1"/>
  <c r="F22" i="1"/>
  <c r="F20" i="1" s="1"/>
  <c r="F19" i="1" s="1"/>
  <c r="E22" i="1"/>
  <c r="E20" i="1" s="1"/>
  <c r="E19" i="1" s="1"/>
  <c r="F15" i="1"/>
  <c r="F14" i="1" s="1"/>
  <c r="I14" i="1" s="1"/>
  <c r="E15" i="1"/>
  <c r="E14" i="1" s="1"/>
  <c r="F10" i="1"/>
  <c r="F9" i="1" s="1"/>
  <c r="E10" i="1"/>
  <c r="E9" i="1" s="1"/>
  <c r="G9" i="1" s="1"/>
  <c r="D22" i="1"/>
  <c r="D7" i="1"/>
  <c r="D6" i="1" s="1"/>
  <c r="D5" i="1" s="1"/>
  <c r="D4" i="1" s="1"/>
  <c r="F3" i="4"/>
  <c r="F2" i="4"/>
  <c r="D21" i="1"/>
  <c r="D20" i="1" s="1"/>
  <c r="D19" i="1" s="1"/>
  <c r="D12" i="1"/>
  <c r="D11" i="1" s="1"/>
  <c r="D10" i="1" s="1"/>
  <c r="D9" i="1" s="1"/>
  <c r="F28" i="2" l="1"/>
  <c r="F34" i="2"/>
  <c r="F4" i="1"/>
  <c r="I4" i="1" s="1"/>
  <c r="I5" i="1"/>
  <c r="I6" i="1"/>
  <c r="E4" i="1"/>
  <c r="H5" i="1"/>
  <c r="G5" i="1"/>
  <c r="G6" i="1"/>
  <c r="H6" i="1"/>
  <c r="I15" i="1"/>
  <c r="H14" i="1"/>
  <c r="H15" i="1"/>
  <c r="H9" i="1"/>
  <c r="H10" i="1"/>
  <c r="I9" i="1"/>
  <c r="I10" i="1"/>
  <c r="F63" i="2"/>
  <c r="F64" i="2"/>
  <c r="F5" i="2"/>
  <c r="F82" i="2"/>
  <c r="F83" i="2"/>
  <c r="E3" i="1"/>
  <c r="D17" i="1"/>
  <c r="F27" i="2" l="1"/>
  <c r="F33" i="2"/>
  <c r="F3" i="1"/>
  <c r="F2" i="1" s="1"/>
  <c r="G4" i="1"/>
  <c r="H4" i="1"/>
  <c r="E2" i="1"/>
  <c r="G3" i="1"/>
  <c r="D16" i="1"/>
  <c r="F32" i="2" l="1"/>
  <c r="F20" i="2"/>
  <c r="H3" i="1"/>
  <c r="H2" i="1"/>
  <c r="I3" i="1"/>
  <c r="D15" i="1"/>
  <c r="F4" i="2" l="1"/>
  <c r="D14" i="1"/>
  <c r="D3" i="1" s="1"/>
  <c r="D2" i="1" s="1"/>
  <c r="F3" i="2" l="1"/>
  <c r="I2" i="1"/>
  <c r="G2" i="1"/>
  <c r="E71" i="2"/>
  <c r="E29" i="2"/>
  <c r="E23" i="2"/>
  <c r="D71" i="2"/>
  <c r="D67" i="2"/>
  <c r="D61" i="2"/>
  <c r="D57" i="2"/>
  <c r="D49" i="2"/>
  <c r="D40" i="2"/>
  <c r="D35" i="2"/>
  <c r="D30" i="2"/>
  <c r="D24" i="2"/>
  <c r="D18" i="2"/>
  <c r="D13" i="2"/>
  <c r="D11" i="2"/>
  <c r="D9" i="2"/>
  <c r="D28" i="3" l="1"/>
  <c r="D49" i="3"/>
  <c r="D60" i="3"/>
  <c r="D29" i="3"/>
  <c r="D50" i="3"/>
  <c r="E60" i="2"/>
  <c r="D30" i="3"/>
  <c r="D47" i="3"/>
  <c r="D48" i="3"/>
  <c r="E70" i="2"/>
  <c r="E85" i="2"/>
  <c r="D52" i="3"/>
  <c r="E66" i="2"/>
  <c r="E28" i="2"/>
  <c r="E22" i="2"/>
  <c r="F2" i="2"/>
  <c r="D29" i="2"/>
  <c r="D43" i="3"/>
  <c r="D17" i="2"/>
  <c r="D34" i="3"/>
  <c r="E16" i="2"/>
  <c r="D23" i="2"/>
  <c r="D39" i="3"/>
  <c r="D66" i="2"/>
  <c r="D57" i="3"/>
  <c r="D85" i="2"/>
  <c r="D72" i="3"/>
  <c r="E34" i="2"/>
  <c r="E8" i="2"/>
  <c r="D70" i="2"/>
  <c r="D34" i="2"/>
  <c r="D60" i="2"/>
  <c r="D8" i="2"/>
  <c r="E7" i="2" l="1"/>
  <c r="E84" i="2"/>
  <c r="D27" i="3"/>
  <c r="D51" i="3"/>
  <c r="D46" i="3"/>
  <c r="D33" i="3"/>
  <c r="E33" i="2"/>
  <c r="E20" i="2" s="1"/>
  <c r="E65" i="2"/>
  <c r="E69" i="2"/>
  <c r="E27" i="2"/>
  <c r="E21" i="2"/>
  <c r="E15" i="2"/>
  <c r="D69" i="2"/>
  <c r="D59" i="3"/>
  <c r="D65" i="2"/>
  <c r="D56" i="3"/>
  <c r="D22" i="2"/>
  <c r="D38" i="3"/>
  <c r="D84" i="2"/>
  <c r="D71" i="3"/>
  <c r="D28" i="2"/>
  <c r="D42" i="3"/>
  <c r="D33" i="2"/>
  <c r="D16" i="2"/>
  <c r="D7" i="2"/>
  <c r="D32" i="3" l="1"/>
  <c r="D58" i="3"/>
  <c r="E63" i="2"/>
  <c r="E64" i="2"/>
  <c r="E32" i="2"/>
  <c r="E82" i="2"/>
  <c r="E83" i="2"/>
  <c r="D45" i="3"/>
  <c r="D26" i="3"/>
  <c r="E6" i="2"/>
  <c r="D55" i="3"/>
  <c r="D20" i="2"/>
  <c r="D70" i="3"/>
  <c r="D82" i="2"/>
  <c r="D83" i="2"/>
  <c r="D21" i="2"/>
  <c r="D37" i="3"/>
  <c r="D64" i="2"/>
  <c r="D27" i="2"/>
  <c r="D41" i="3"/>
  <c r="D6" i="2"/>
  <c r="D32" i="2"/>
  <c r="D15" i="2"/>
  <c r="D53" i="3" l="1"/>
  <c r="D25" i="3"/>
  <c r="D44" i="3"/>
  <c r="D69" i="3"/>
  <c r="D68" i="3"/>
  <c r="D35" i="3"/>
  <c r="E5" i="2"/>
  <c r="D40" i="3"/>
  <c r="D31" i="3"/>
  <c r="D54" i="3"/>
  <c r="D36" i="3"/>
  <c r="D5" i="2"/>
  <c r="E4" i="2" l="1"/>
  <c r="D24" i="3"/>
  <c r="D4" i="2"/>
  <c r="D23" i="3" l="1"/>
  <c r="E3" i="2"/>
  <c r="D3" i="2"/>
  <c r="D22" i="3" l="1"/>
  <c r="E2" i="2"/>
  <c r="D2" i="2"/>
  <c r="D21" i="3" l="1"/>
  <c r="I2" i="2"/>
  <c r="H2" i="2"/>
  <c r="G2" i="2"/>
  <c r="A1" i="3"/>
  <c r="B1" i="3"/>
  <c r="C1" i="3"/>
  <c r="A2" i="3"/>
  <c r="B2" i="3"/>
  <c r="C2" i="3"/>
  <c r="A3" i="3"/>
  <c r="B3" i="3"/>
  <c r="C3" i="3"/>
  <c r="A4" i="3"/>
  <c r="B4" i="3"/>
  <c r="C4" i="3"/>
  <c r="B5" i="3"/>
  <c r="C5" i="3"/>
  <c r="B6" i="3"/>
  <c r="C6" i="3"/>
  <c r="B7" i="3"/>
  <c r="C7" i="3"/>
  <c r="A8" i="3"/>
  <c r="B8" i="3"/>
  <c r="C8" i="3"/>
  <c r="B9" i="3"/>
  <c r="C9" i="3"/>
  <c r="B10" i="3"/>
  <c r="C10" i="3"/>
  <c r="B11" i="3"/>
  <c r="C11" i="3"/>
  <c r="A12" i="3"/>
  <c r="B12" i="3"/>
  <c r="C12" i="3"/>
  <c r="B13" i="3"/>
  <c r="C13" i="3"/>
  <c r="B14" i="3"/>
  <c r="C14" i="3"/>
  <c r="B15" i="3"/>
  <c r="C15" i="3"/>
  <c r="A16" i="3"/>
  <c r="B16" i="3"/>
  <c r="C16" i="3"/>
  <c r="B17" i="3"/>
  <c r="C17" i="3"/>
  <c r="B18" i="3"/>
  <c r="C18" i="3"/>
  <c r="B19" i="3"/>
  <c r="C19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B26" i="3"/>
  <c r="C26" i="3"/>
  <c r="B27" i="3"/>
  <c r="C27" i="3"/>
  <c r="B28" i="3"/>
  <c r="C28" i="3"/>
  <c r="B29" i="3"/>
  <c r="C29" i="3"/>
  <c r="B30" i="3"/>
  <c r="C30" i="3"/>
  <c r="A31" i="3"/>
  <c r="B31" i="3"/>
  <c r="C31" i="3"/>
  <c r="B32" i="3"/>
  <c r="C32" i="3"/>
  <c r="B33" i="3"/>
  <c r="C33" i="3"/>
  <c r="B34" i="3"/>
  <c r="C34" i="3"/>
  <c r="A35" i="3"/>
  <c r="B35" i="3"/>
  <c r="C35" i="3"/>
  <c r="A36" i="3"/>
  <c r="B36" i="3"/>
  <c r="C36" i="3"/>
  <c r="B37" i="3"/>
  <c r="C37" i="3"/>
  <c r="B38" i="3"/>
  <c r="C38" i="3"/>
  <c r="B39" i="3"/>
  <c r="C39" i="3"/>
  <c r="A40" i="3"/>
  <c r="B40" i="3"/>
  <c r="C40" i="3"/>
  <c r="B41" i="3"/>
  <c r="C41" i="3"/>
  <c r="B42" i="3"/>
  <c r="C42" i="3"/>
  <c r="B43" i="3"/>
  <c r="C43" i="3"/>
  <c r="A44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A53" i="3"/>
  <c r="B53" i="3"/>
  <c r="C53" i="3"/>
  <c r="A54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A68" i="3"/>
  <c r="B68" i="3"/>
  <c r="C68" i="3"/>
  <c r="A69" i="3"/>
  <c r="B69" i="3"/>
  <c r="C69" i="3"/>
  <c r="B70" i="3"/>
  <c r="C70" i="3"/>
  <c r="B71" i="3"/>
  <c r="C71" i="3"/>
  <c r="B72" i="3"/>
  <c r="C72" i="3"/>
  <c r="B3" i="4" l="1"/>
  <c r="G3" i="4" l="1"/>
  <c r="E3" i="4"/>
  <c r="D19" i="3"/>
  <c r="D18" i="3" l="1"/>
  <c r="D11" i="3"/>
  <c r="D15" i="3"/>
  <c r="D10" i="3" l="1"/>
  <c r="D17" i="3"/>
  <c r="D14" i="3"/>
  <c r="D16" i="3" l="1"/>
  <c r="D9" i="3"/>
  <c r="D13" i="3"/>
  <c r="D8" i="3" l="1"/>
  <c r="D12" i="3"/>
  <c r="D7" i="3" l="1"/>
  <c r="D6" i="3" l="1"/>
  <c r="D5" i="3" l="1"/>
  <c r="D4" i="3" l="1"/>
  <c r="D3" i="3" l="1"/>
  <c r="B2" i="4"/>
  <c r="B4" i="4" l="1"/>
  <c r="B6" i="4" s="1"/>
  <c r="G2" i="4"/>
  <c r="E2" i="4"/>
  <c r="D2" i="3"/>
</calcChain>
</file>

<file path=xl/sharedStrings.xml><?xml version="1.0" encoding="utf-8"?>
<sst xmlns="http://schemas.openxmlformats.org/spreadsheetml/2006/main" count="268" uniqueCount="178">
  <si>
    <t/>
  </si>
  <si>
    <t>POZICIJA</t>
  </si>
  <si>
    <t>BROJ KONTA</t>
  </si>
  <si>
    <t>VRSTA PRIHODA / PRIMITAKA</t>
  </si>
  <si>
    <t>SVEUKUPNO PRIHODI</t>
  </si>
  <si>
    <t>Razdjel</t>
  </si>
  <si>
    <t>000</t>
  </si>
  <si>
    <t>PRIHODI I PRIMICI</t>
  </si>
  <si>
    <t xml:space="preserve">Izvor </t>
  </si>
  <si>
    <t>1.4.</t>
  </si>
  <si>
    <t>Opći prihodi i primici proračunski korisnik (grad)</t>
  </si>
  <si>
    <t>P0002</t>
  </si>
  <si>
    <t>6711</t>
  </si>
  <si>
    <t>Prihodi za financiranje rashoda poslovanja-grad</t>
  </si>
  <si>
    <t>1.5.</t>
  </si>
  <si>
    <t>Opći prihodi i primici proračunski korisnik (država)</t>
  </si>
  <si>
    <t>P0003</t>
  </si>
  <si>
    <t>6361</t>
  </si>
  <si>
    <t>Prihodi za financiranje rashoda poslovanja-država</t>
  </si>
  <si>
    <t>3.3.</t>
  </si>
  <si>
    <t>Vlastiti prihodi (sufinanciranje)</t>
  </si>
  <si>
    <t>P0004</t>
  </si>
  <si>
    <t>6526</t>
  </si>
  <si>
    <t>Ostali nespomenuti prihodi- sufinanciranje</t>
  </si>
  <si>
    <t>5.2.</t>
  </si>
  <si>
    <t>Ostale pomoći</t>
  </si>
  <si>
    <t>6332</t>
  </si>
  <si>
    <t>VRSTA RASHODA / IZDATAKA</t>
  </si>
  <si>
    <t>SVEUKUPNO RASHODI / IZDACI</t>
  </si>
  <si>
    <t>001</t>
  </si>
  <si>
    <t>RASHODI</t>
  </si>
  <si>
    <t>Program</t>
  </si>
  <si>
    <t>Predškolski odgoj</t>
  </si>
  <si>
    <t>Aktivnost</t>
  </si>
  <si>
    <t>A100000</t>
  </si>
  <si>
    <t>Rashodi za zaposlene</t>
  </si>
  <si>
    <t>R0001</t>
  </si>
  <si>
    <t>3111</t>
  </si>
  <si>
    <t>Plaće za redovan rad</t>
  </si>
  <si>
    <t>R0002</t>
  </si>
  <si>
    <t>3121</t>
  </si>
  <si>
    <t>Ostali rashodi za zaposlene</t>
  </si>
  <si>
    <t>R0003</t>
  </si>
  <si>
    <t>3132</t>
  </si>
  <si>
    <t>Doprinosi za zdravstveno osiguranje</t>
  </si>
  <si>
    <t>R0005</t>
  </si>
  <si>
    <t>A100001</t>
  </si>
  <si>
    <t>Materijalni i financijski rashodi</t>
  </si>
  <si>
    <t>Ostali nespomenuti rashodi poslovanja</t>
  </si>
  <si>
    <t>R0008</t>
  </si>
  <si>
    <t>3212</t>
  </si>
  <si>
    <t>Naknade za prijevoz, za rad na terenu i odvojeni život</t>
  </si>
  <si>
    <t>R0009</t>
  </si>
  <si>
    <t>3222</t>
  </si>
  <si>
    <t>Materijal i sirovine- didaktika</t>
  </si>
  <si>
    <t>R0010</t>
  </si>
  <si>
    <t>3211</t>
  </si>
  <si>
    <t>Službena putovanja</t>
  </si>
  <si>
    <t>R0011</t>
  </si>
  <si>
    <t>R0012</t>
  </si>
  <si>
    <t>3213</t>
  </si>
  <si>
    <t>Stručno usavršavanje zaposlenika</t>
  </si>
  <si>
    <t>R0013</t>
  </si>
  <si>
    <t>3214</t>
  </si>
  <si>
    <t>Naknada za korištenje privatnog automobila u službene svrhe-loko vožnja</t>
  </si>
  <si>
    <t>R0014</t>
  </si>
  <si>
    <t>3221</t>
  </si>
  <si>
    <t>Uredski materijal</t>
  </si>
  <si>
    <t>R0015</t>
  </si>
  <si>
    <t>Literatura</t>
  </si>
  <si>
    <t>R0016</t>
  </si>
  <si>
    <t>Materijal i sredstva za čišćenje i održavanje</t>
  </si>
  <si>
    <t>R0017</t>
  </si>
  <si>
    <t>R0018</t>
  </si>
  <si>
    <t>Namirnice</t>
  </si>
  <si>
    <t>R0019</t>
  </si>
  <si>
    <t>3223</t>
  </si>
  <si>
    <t>Energija i lož ulje</t>
  </si>
  <si>
    <t>R0020</t>
  </si>
  <si>
    <t>3224</t>
  </si>
  <si>
    <t>Materijal i dijelovi za tekuće i inv. održavanje</t>
  </si>
  <si>
    <t>R0021</t>
  </si>
  <si>
    <t>3225</t>
  </si>
  <si>
    <t>Sitni inventar</t>
  </si>
  <si>
    <t>R0022</t>
  </si>
  <si>
    <t>3231</t>
  </si>
  <si>
    <t>Usluge telefona, pošte i prijevoza</t>
  </si>
  <si>
    <t>R0023</t>
  </si>
  <si>
    <t>3232</t>
  </si>
  <si>
    <t>Usluge tekućeg i investicijskog održavanja</t>
  </si>
  <si>
    <t>R0024</t>
  </si>
  <si>
    <t>3234</t>
  </si>
  <si>
    <t>Komunalne usluge</t>
  </si>
  <si>
    <t>R0025</t>
  </si>
  <si>
    <t>3236</t>
  </si>
  <si>
    <t>Zdravstvene usluge</t>
  </si>
  <si>
    <t>R0026</t>
  </si>
  <si>
    <t>3237</t>
  </si>
  <si>
    <t>Intelektualne i osobne usluge</t>
  </si>
  <si>
    <t>R0027</t>
  </si>
  <si>
    <t>3238</t>
  </si>
  <si>
    <t>Računalne usluge</t>
  </si>
  <si>
    <t>R0028</t>
  </si>
  <si>
    <t>3239</t>
  </si>
  <si>
    <t>Ostale usluge</t>
  </si>
  <si>
    <t>R0029</t>
  </si>
  <si>
    <t>3293</t>
  </si>
  <si>
    <t>Reprezentacija</t>
  </si>
  <si>
    <t>R0030</t>
  </si>
  <si>
    <t>3295</t>
  </si>
  <si>
    <t>Pristojbe i naknade</t>
  </si>
  <si>
    <t>R0031</t>
  </si>
  <si>
    <t>3431</t>
  </si>
  <si>
    <t>Bankarske usluge i usluge pl. prometa</t>
  </si>
  <si>
    <t>A100002</t>
  </si>
  <si>
    <t>Otplata obveza po kreditu za dogradnju dječjeg vrtića</t>
  </si>
  <si>
    <t>R0032</t>
  </si>
  <si>
    <t>3423</t>
  </si>
  <si>
    <t>Kamate za primljene kredite</t>
  </si>
  <si>
    <t>R0032-0</t>
  </si>
  <si>
    <t>5443</t>
  </si>
  <si>
    <t>Otplata glavnice primljenih kredita od tuzemnih kreditnih institucija izvan javnog sektora</t>
  </si>
  <si>
    <t>Kapitalni projekt</t>
  </si>
  <si>
    <t>K100000</t>
  </si>
  <si>
    <t>Nabava dugotrajne imovine</t>
  </si>
  <si>
    <t>R0035</t>
  </si>
  <si>
    <t>4227</t>
  </si>
  <si>
    <t>Uređaji, strojevi i oprema</t>
  </si>
  <si>
    <t>Rashodi poslovanja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</si>
  <si>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</si>
  <si>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</si>
  <si>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</si>
  <si>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</si>
  <si>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</si>
  <si>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</si>
  <si>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</si>
  <si>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</si>
  <si>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Kamate za primljene kredite i zajmove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</si>
  <si>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</si>
  <si>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</si>
  <si>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 javnog sektora</t>
  </si>
  <si>
    <t>Rashodi za nabavu nefinancijske imovine</t>
  </si>
  <si>
    <t>Rashodi za nabavu proizvedene dugotrajne imovine</t>
  </si>
  <si>
    <t>Postrojenja i oprema</t>
  </si>
  <si>
    <t>Prihodi poslovanja</t>
  </si>
  <si>
    <t>Prihodi iz nadležnog proračuna i od HZZO-a temeljem ugovornih obveza</t>
  </si>
  <si>
    <t>Prihodi iz nadležnog proračuna za financiranje redovne djelatnosti proračunskih korisnika</t>
  </si>
  <si>
    <t>Pomoći iz inozemstva i od subjekata unutar općeg proračuna</t>
  </si>
  <si>
    <t>Pomoći proračunskim korisnicima iz proračuna koji im nije nadležan</t>
  </si>
  <si>
    <t>Prihodi od upravnih i administrativnih pristojbi, pristojbi po posebnim propisima i naknada</t>
  </si>
  <si>
    <t>Prihodi po posebnim propisima</t>
  </si>
  <si>
    <t>Pomoći proračunu iz drugih proračuna</t>
  </si>
  <si>
    <t>RAČUN PRIHODA I RASHODA</t>
  </si>
  <si>
    <t>2/1</t>
  </si>
  <si>
    <t>3/2</t>
  </si>
  <si>
    <t>3/1</t>
  </si>
  <si>
    <t>VIŠAK/MANJAK</t>
  </si>
  <si>
    <t>VIŠAK/MANJAK IZ PRETHODNIH GODINA</t>
  </si>
  <si>
    <t>VIŠAK/MANJAK + RASPOLOŽIVA SREDSTVA IZ PRETHODNIH GODINA</t>
  </si>
  <si>
    <t>R0032-1</t>
  </si>
  <si>
    <t>R0032-2</t>
  </si>
  <si>
    <t>P0004-2</t>
  </si>
  <si>
    <t>Sufinanciranje provedbe EU projekta</t>
  </si>
  <si>
    <t>Ostale pomoći (država)</t>
  </si>
  <si>
    <t>R0008-0</t>
  </si>
  <si>
    <t>Zdravstve usluge</t>
  </si>
  <si>
    <t xml:space="preserve">2023.                                     (2) </t>
  </si>
  <si>
    <t>2024.                   (3)</t>
  </si>
  <si>
    <t>PLAN         2022                (1)</t>
  </si>
  <si>
    <t>PLAN 2022.              (1)</t>
  </si>
  <si>
    <t>2023.             (2)</t>
  </si>
  <si>
    <t>2024.               (3)</t>
  </si>
  <si>
    <t>PLAN 2022.            (1)</t>
  </si>
  <si>
    <t>2023.                (2)</t>
  </si>
  <si>
    <t>2024.                (3)</t>
  </si>
  <si>
    <t>PLAN 2022        (1)</t>
  </si>
  <si>
    <t>2023                (2)</t>
  </si>
  <si>
    <t>2024                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</si>
</sst>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3" x14ac:knownFonts="1"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FEDE01"/>
        <bgColor rgb="FFFEDE01"/>
      </patternFill>
    </fill>
    <fill>
      <patternFill patternType="none">
        <fgColor rgb="FFFEDE01"/>
        <bgColor rgb="FFFEDE01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indexed="22"/>
        <bgColor indexed="8"/>
      </patternFill>
    </fill>
    <fill>
      <patternFill patternType="solid">
        <fgColor rgb="FFFEDE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5" borderId="0"/>
    <xf numFmtId="0" fontId="3" fillId="5" borderId="0"/>
    <xf numFmtId="0" fontId="3" fillId="5" borderId="0"/>
    <xf numFmtId="0" fontId="3" fillId="5" borderId="0"/>
    <xf numFmtId="0" fontId="3" fillId="5" borderId="0"/>
  </cellStyleXfs>
  <cellXfs count="117">
    <xf numFmtId="0" fontId="0" fillId="0" borderId="0" xfId="0" applyFont="1" applyFill="1" applyBorder="1"/>
    <xf numFmtId="0" fontId="1" fillId="5" borderId="1" xfId="4" applyFont="1" applyFill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wrapText="1"/>
    </xf>
    <xf numFmtId="0" fontId="1" fillId="8" borderId="1" xfId="5" applyFont="1" applyFill="1" applyBorder="1" applyAlignment="1">
      <alignment horizontal="left" vertical="center" wrapText="1"/>
    </xf>
    <xf numFmtId="0" fontId="1" fillId="5" borderId="1" xfId="5" applyFont="1" applyFill="1" applyBorder="1" applyAlignment="1">
      <alignment horizontal="left" vertical="center" wrapText="1"/>
    </xf>
    <xf numFmtId="0" fontId="5" fillId="5" borderId="1" xfId="0" applyFont="1" applyFill="1" applyBorder="1"/>
    <xf numFmtId="4" fontId="1" fillId="0" borderId="2" xfId="0" applyNumberFormat="1" applyFont="1" applyBorder="1" applyAlignment="1">
      <alignment horizontal="center" wrapText="1" readingOrder="1"/>
    </xf>
    <xf numFmtId="4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/>
    <xf numFmtId="2" fontId="5" fillId="5" borderId="1" xfId="0" applyNumberFormat="1" applyFont="1" applyFill="1" applyBorder="1"/>
    <xf numFmtId="2" fontId="5" fillId="5" borderId="0" xfId="0" applyNumberFormat="1" applyFont="1" applyFill="1"/>
    <xf numFmtId="0" fontId="9" fillId="0" borderId="1" xfId="0" applyFont="1" applyBorder="1" applyAlignment="1">
      <alignment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5" fillId="0" borderId="0" xfId="0" applyFont="1" applyFill="1" applyBorder="1"/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vertical="center" wrapText="1" readingOrder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10" fillId="3" borderId="1" xfId="0" applyFont="1" applyFill="1" applyBorder="1" applyAlignment="1">
      <alignment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9" fillId="6" borderId="1" xfId="0" applyFont="1" applyFill="1" applyBorder="1" applyAlignment="1">
      <alignment horizontal="left" vertical="center" wrapText="1" readingOrder="1"/>
    </xf>
    <xf numFmtId="0" fontId="9" fillId="6" borderId="1" xfId="0" applyFont="1" applyFill="1" applyBorder="1" applyAlignment="1">
      <alignment vertical="center" wrapText="1" readingOrder="1"/>
    </xf>
    <xf numFmtId="164" fontId="9" fillId="6" borderId="1" xfId="0" applyNumberFormat="1" applyFont="1" applyFill="1" applyBorder="1" applyAlignment="1">
      <alignment horizontal="right" vertical="center" wrapText="1" readingOrder="1"/>
    </xf>
    <xf numFmtId="0" fontId="9" fillId="7" borderId="1" xfId="0" applyFont="1" applyFill="1" applyBorder="1" applyAlignment="1">
      <alignment horizontal="left" vertical="center" wrapText="1" readingOrder="1"/>
    </xf>
    <xf numFmtId="0" fontId="9" fillId="7" borderId="1" xfId="0" applyFont="1" applyFill="1" applyBorder="1" applyAlignment="1">
      <alignment vertical="center" wrapText="1" readingOrder="1"/>
    </xf>
    <xf numFmtId="164" fontId="9" fillId="7" borderId="1" xfId="0" applyNumberFormat="1" applyFont="1" applyFill="1" applyBorder="1" applyAlignment="1">
      <alignment horizontal="right" vertical="center" wrapText="1" readingOrder="1"/>
    </xf>
    <xf numFmtId="0" fontId="9" fillId="4" borderId="1" xfId="0" applyFont="1" applyFill="1" applyBorder="1" applyAlignment="1">
      <alignment horizontal="left" vertical="center" wrapText="1" readingOrder="1"/>
    </xf>
    <xf numFmtId="0" fontId="9" fillId="4" borderId="1" xfId="0" applyFont="1" applyFill="1" applyBorder="1" applyAlignment="1">
      <alignment vertical="center" wrapText="1" readingOrder="1"/>
    </xf>
    <xf numFmtId="164" fontId="9" fillId="4" borderId="1" xfId="0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vertical="center" wrapText="1" readingOrder="1"/>
    </xf>
    <xf numFmtId="164" fontId="9" fillId="0" borderId="1" xfId="0" applyNumberFormat="1" applyFont="1" applyBorder="1" applyAlignment="1">
      <alignment horizontal="right" vertical="center" wrapText="1" readingOrder="1"/>
    </xf>
    <xf numFmtId="0" fontId="11" fillId="0" borderId="0" xfId="0" applyFont="1" applyFill="1" applyBorder="1"/>
    <xf numFmtId="0" fontId="8" fillId="5" borderId="1" xfId="0" applyFont="1" applyFill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horizontal="left" vertical="center" wrapText="1" readingOrder="1"/>
    </xf>
    <xf numFmtId="0" fontId="9" fillId="5" borderId="1" xfId="0" applyFont="1" applyFill="1" applyBorder="1" applyAlignment="1">
      <alignment vertical="center" wrapText="1" readingOrder="1"/>
    </xf>
    <xf numFmtId="164" fontId="9" fillId="5" borderId="1" xfId="0" applyNumberFormat="1" applyFont="1" applyFill="1" applyBorder="1" applyAlignment="1">
      <alignment horizontal="right" vertical="center" wrapText="1" readingOrder="1"/>
    </xf>
    <xf numFmtId="0" fontId="12" fillId="3" borderId="1" xfId="0" applyFont="1" applyFill="1" applyBorder="1" applyAlignment="1">
      <alignment horizontal="left" vertical="center" wrapText="1" readingOrder="1"/>
    </xf>
    <xf numFmtId="0" fontId="12" fillId="3" borderId="1" xfId="0" applyFont="1" applyFill="1" applyBorder="1" applyAlignment="1">
      <alignment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vertical="center" wrapText="1" readingOrder="1"/>
    </xf>
    <xf numFmtId="164" fontId="13" fillId="4" borderId="1" xfId="0" applyNumberFormat="1" applyFont="1" applyFill="1" applyBorder="1" applyAlignment="1">
      <alignment horizontal="right"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4" fontId="14" fillId="0" borderId="0" xfId="0" applyNumberFormat="1" applyFont="1" applyFill="1" applyBorder="1" applyAlignment="1">
      <alignment horizontal="right" vertical="center"/>
    </xf>
    <xf numFmtId="164" fontId="14" fillId="5" borderId="1" xfId="0" applyNumberFormat="1" applyFont="1" applyFill="1" applyBorder="1" applyAlignment="1">
      <alignment horizontal="right" vertical="center" wrapText="1" readingOrder="1"/>
    </xf>
    <xf numFmtId="4" fontId="7" fillId="5" borderId="0" xfId="0" applyNumberFormat="1" applyFont="1" applyFill="1" applyBorder="1" applyAlignment="1">
      <alignment horizontal="center" vertical="center" wrapText="1" readingOrder="1"/>
    </xf>
    <xf numFmtId="0" fontId="15" fillId="5" borderId="1" xfId="0" applyFont="1" applyFill="1" applyBorder="1" applyAlignment="1">
      <alignment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5" borderId="1" xfId="0" applyFont="1" applyFill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5" borderId="1" xfId="0" applyFont="1" applyFill="1" applyBorder="1" applyAlignment="1">
      <alignment horizontal="left" vertical="center" wrapText="1" readingOrder="1"/>
    </xf>
    <xf numFmtId="0" fontId="16" fillId="5" borderId="1" xfId="0" applyFont="1" applyFill="1" applyBorder="1" applyAlignment="1">
      <alignment vertical="center" wrapText="1" readingOrder="1"/>
    </xf>
    <xf numFmtId="0" fontId="17" fillId="0" borderId="0" xfId="0" applyFont="1" applyFill="1" applyBorder="1"/>
    <xf numFmtId="0" fontId="18" fillId="2" borderId="1" xfId="0" applyFont="1" applyFill="1" applyBorder="1" applyAlignment="1">
      <alignment horizontal="left" vertical="center" wrapText="1" readingOrder="1"/>
    </xf>
    <xf numFmtId="0" fontId="18" fillId="2" borderId="1" xfId="0" applyFont="1" applyFill="1" applyBorder="1" applyAlignment="1">
      <alignment vertical="center" wrapText="1" readingOrder="1"/>
    </xf>
    <xf numFmtId="164" fontId="18" fillId="2" borderId="1" xfId="0" applyNumberFormat="1" applyFont="1" applyFill="1" applyBorder="1" applyAlignment="1">
      <alignment horizontal="right" vertical="center" wrapText="1" readingOrder="1"/>
    </xf>
    <xf numFmtId="0" fontId="19" fillId="0" borderId="0" xfId="0" applyFont="1" applyFill="1" applyBorder="1"/>
    <xf numFmtId="0" fontId="18" fillId="3" borderId="1" xfId="0" applyFont="1" applyFill="1" applyBorder="1" applyAlignment="1">
      <alignment horizontal="left" vertical="center" wrapText="1" readingOrder="1"/>
    </xf>
    <xf numFmtId="0" fontId="18" fillId="3" borderId="1" xfId="0" applyFont="1" applyFill="1" applyBorder="1" applyAlignment="1">
      <alignment vertical="center" wrapText="1" readingOrder="1"/>
    </xf>
    <xf numFmtId="164" fontId="18" fillId="3" borderId="1" xfId="0" applyNumberFormat="1" applyFont="1" applyFill="1" applyBorder="1" applyAlignment="1">
      <alignment horizontal="right" vertical="center" wrapText="1" readingOrder="1"/>
    </xf>
    <xf numFmtId="0" fontId="16" fillId="6" borderId="1" xfId="0" applyFont="1" applyFill="1" applyBorder="1" applyAlignment="1">
      <alignment horizontal="left" vertical="center" wrapText="1" readingOrder="1"/>
    </xf>
    <xf numFmtId="0" fontId="16" fillId="6" borderId="1" xfId="0" applyFont="1" applyFill="1" applyBorder="1" applyAlignment="1">
      <alignment vertical="center" wrapText="1" readingOrder="1"/>
    </xf>
    <xf numFmtId="0" fontId="16" fillId="7" borderId="1" xfId="0" applyFont="1" applyFill="1" applyBorder="1" applyAlignment="1">
      <alignment horizontal="left" vertical="center" wrapText="1" readingOrder="1"/>
    </xf>
    <xf numFmtId="0" fontId="16" fillId="7" borderId="1" xfId="0" applyFont="1" applyFill="1" applyBorder="1" applyAlignment="1">
      <alignment vertical="center" wrapText="1" readingOrder="1"/>
    </xf>
    <xf numFmtId="0" fontId="16" fillId="4" borderId="1" xfId="0" applyFont="1" applyFill="1" applyBorder="1" applyAlignment="1">
      <alignment horizontal="left" vertical="center" wrapText="1" readingOrder="1"/>
    </xf>
    <xf numFmtId="0" fontId="16" fillId="4" borderId="1" xfId="0" applyFont="1" applyFill="1" applyBorder="1" applyAlignment="1">
      <alignment vertical="center" wrapText="1" readingOrder="1"/>
    </xf>
    <xf numFmtId="0" fontId="20" fillId="0" borderId="0" xfId="0" applyFont="1" applyFill="1" applyBorder="1"/>
    <xf numFmtId="0" fontId="20" fillId="5" borderId="1" xfId="4" applyFont="1" applyFill="1" applyBorder="1" applyAlignment="1">
      <alignment horizontal="left" vertical="center" wrapText="1"/>
    </xf>
    <xf numFmtId="0" fontId="21" fillId="5" borderId="1" xfId="3" applyFont="1" applyFill="1" applyBorder="1" applyAlignment="1">
      <alignment horizontal="left" wrapText="1"/>
    </xf>
    <xf numFmtId="0" fontId="20" fillId="0" borderId="1" xfId="0" applyFont="1" applyBorder="1" applyAlignment="1">
      <alignment horizontal="right" vertical="center" wrapText="1" readingOrder="1"/>
    </xf>
    <xf numFmtId="164" fontId="20" fillId="6" borderId="1" xfId="0" applyNumberFormat="1" applyFont="1" applyFill="1" applyBorder="1" applyAlignment="1">
      <alignment horizontal="right" vertical="center" wrapText="1" readingOrder="1"/>
    </xf>
    <xf numFmtId="164" fontId="20" fillId="7" borderId="1" xfId="0" applyNumberFormat="1" applyFont="1" applyFill="1" applyBorder="1" applyAlignment="1">
      <alignment horizontal="right" vertical="center" wrapText="1" readingOrder="1"/>
    </xf>
    <xf numFmtId="164" fontId="20" fillId="4" borderId="1" xfId="0" applyNumberFormat="1" applyFont="1" applyFill="1" applyBorder="1" applyAlignment="1">
      <alignment horizontal="right" vertical="center" wrapText="1" readingOrder="1"/>
    </xf>
    <xf numFmtId="164" fontId="20" fillId="0" borderId="1" xfId="0" applyNumberFormat="1" applyFont="1" applyBorder="1" applyAlignment="1">
      <alignment horizontal="right" vertical="center" wrapText="1" readingOrder="1"/>
    </xf>
    <xf numFmtId="164" fontId="17" fillId="5" borderId="1" xfId="0" applyNumberFormat="1" applyFont="1" applyFill="1" applyBorder="1" applyAlignment="1">
      <alignment horizontal="right" vertical="center" wrapText="1" readingOrder="1"/>
    </xf>
    <xf numFmtId="164" fontId="20" fillId="5" borderId="1" xfId="0" applyNumberFormat="1" applyFont="1" applyFill="1" applyBorder="1" applyAlignment="1">
      <alignment horizontal="right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49" fontId="9" fillId="0" borderId="1" xfId="0" applyNumberFormat="1" applyFont="1" applyBorder="1" applyAlignment="1">
      <alignment horizontal="center" vertical="center" wrapText="1" readingOrder="1"/>
    </xf>
    <xf numFmtId="0" fontId="22" fillId="5" borderId="1" xfId="0" applyFont="1" applyFill="1" applyBorder="1" applyAlignment="1">
      <alignment horizontal="left" vertical="center" wrapText="1" readingOrder="1"/>
    </xf>
    <xf numFmtId="0" fontId="22" fillId="5" borderId="1" xfId="0" applyFont="1" applyFill="1" applyBorder="1" applyAlignment="1">
      <alignment vertical="center" wrapText="1" readingOrder="1"/>
    </xf>
    <xf numFmtId="0" fontId="16" fillId="0" borderId="1" xfId="0" applyFont="1" applyFill="1" applyBorder="1" applyAlignment="1">
      <alignment horizontal="left" vertical="center" wrapText="1" readingOrder="1"/>
    </xf>
    <xf numFmtId="164" fontId="20" fillId="0" borderId="1" xfId="0" applyNumberFormat="1" applyFont="1" applyFill="1" applyBorder="1" applyAlignment="1">
      <alignment horizontal="right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20" fillId="0" borderId="1" xfId="0" applyFont="1" applyBorder="1" applyAlignment="1">
      <alignment vertical="center" wrapText="1" readingOrder="1"/>
    </xf>
    <xf numFmtId="0" fontId="20" fillId="5" borderId="1" xfId="0" applyFont="1" applyFill="1" applyBorder="1" applyAlignment="1">
      <alignment horizontal="left" vertical="center" wrapText="1" readingOrder="1"/>
    </xf>
    <xf numFmtId="0" fontId="20" fillId="5" borderId="1" xfId="0" applyFont="1" applyFill="1" applyBorder="1" applyAlignment="1">
      <alignment vertical="center" wrapText="1" readingOrder="1"/>
    </xf>
    <xf numFmtId="0" fontId="17" fillId="5" borderId="1" xfId="0" applyFont="1" applyFill="1" applyBorder="1" applyAlignment="1">
      <alignment horizontal="left" vertical="center" wrapText="1" readingOrder="1"/>
    </xf>
    <xf numFmtId="0" fontId="17" fillId="5" borderId="1" xfId="0" applyFont="1" applyFill="1" applyBorder="1" applyAlignment="1">
      <alignment vertical="center" wrapText="1" readingOrder="1"/>
    </xf>
    <xf numFmtId="0" fontId="20" fillId="5" borderId="1" xfId="4" applyFont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right" vertical="center" wrapText="1" readingOrder="1"/>
    </xf>
    <xf numFmtId="2" fontId="18" fillId="2" borderId="1" xfId="0" applyNumberFormat="1" applyFont="1" applyFill="1" applyBorder="1" applyAlignment="1">
      <alignment horizontal="center" vertical="center" wrapText="1" readingOrder="1"/>
    </xf>
    <xf numFmtId="2" fontId="18" fillId="3" borderId="1" xfId="0" applyNumberFormat="1" applyFont="1" applyFill="1" applyBorder="1" applyAlignment="1">
      <alignment horizontal="center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 readingOrder="1"/>
    </xf>
    <xf numFmtId="2" fontId="16" fillId="7" borderId="1" xfId="0" applyNumberFormat="1" applyFont="1" applyFill="1" applyBorder="1" applyAlignment="1">
      <alignment horizontal="center" vertical="center" wrapText="1" readingOrder="1"/>
    </xf>
    <xf numFmtId="2" fontId="16" fillId="4" borderId="1" xfId="0" applyNumberFormat="1" applyFont="1" applyFill="1" applyBorder="1" applyAlignment="1">
      <alignment horizontal="center" vertical="center" wrapText="1" readingOrder="1"/>
    </xf>
    <xf numFmtId="2" fontId="20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164" fontId="20" fillId="7" borderId="1" xfId="0" applyNumberFormat="1" applyFont="1" applyFill="1" applyBorder="1" applyAlignment="1">
      <alignment horizontal="center" vertical="center" wrapText="1" readingOrder="1"/>
    </xf>
    <xf numFmtId="164" fontId="20" fillId="7" borderId="1" xfId="0" applyNumberFormat="1" applyFont="1" applyFill="1" applyBorder="1" applyAlignment="1">
      <alignment horizontal="center" wrapText="1" readingOrder="1"/>
    </xf>
    <xf numFmtId="2" fontId="20" fillId="9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right" vertical="center" wrapText="1" readingOrder="1"/>
    </xf>
    <xf numFmtId="164" fontId="10" fillId="3" borderId="2" xfId="0" applyNumberFormat="1" applyFont="1" applyFill="1" applyBorder="1" applyAlignment="1">
      <alignment horizontal="right" vertical="center" wrapText="1" readingOrder="1"/>
    </xf>
    <xf numFmtId="164" fontId="13" fillId="4" borderId="2" xfId="0" applyNumberFormat="1" applyFont="1" applyFill="1" applyBorder="1" applyAlignment="1">
      <alignment horizontal="right" vertical="center" wrapText="1" readingOrder="1"/>
    </xf>
    <xf numFmtId="164" fontId="13" fillId="0" borderId="2" xfId="0" applyNumberFormat="1" applyFont="1" applyBorder="1" applyAlignment="1">
      <alignment horizontal="right" vertical="center" wrapText="1" readingOrder="1"/>
    </xf>
    <xf numFmtId="164" fontId="9" fillId="6" borderId="2" xfId="0" applyNumberFormat="1" applyFont="1" applyFill="1" applyBorder="1" applyAlignment="1">
      <alignment horizontal="right" vertical="center" wrapText="1" readingOrder="1"/>
    </xf>
    <xf numFmtId="164" fontId="9" fillId="7" borderId="2" xfId="0" applyNumberFormat="1" applyFont="1" applyFill="1" applyBorder="1" applyAlignment="1">
      <alignment horizontal="right" vertical="center" wrapText="1" readingOrder="1"/>
    </xf>
    <xf numFmtId="164" fontId="9" fillId="4" borderId="2" xfId="0" applyNumberFormat="1" applyFont="1" applyFill="1" applyBorder="1" applyAlignment="1">
      <alignment horizontal="right" vertical="center" wrapText="1" readingOrder="1"/>
    </xf>
    <xf numFmtId="164" fontId="9" fillId="0" borderId="2" xfId="0" applyNumberFormat="1" applyFont="1" applyBorder="1" applyAlignment="1">
      <alignment horizontal="right" vertical="center" wrapText="1" readingOrder="1"/>
    </xf>
    <xf numFmtId="164" fontId="9" fillId="5" borderId="2" xfId="0" applyNumberFormat="1" applyFont="1" applyFill="1" applyBorder="1" applyAlignment="1">
      <alignment horizontal="right" vertical="center" wrapText="1" readingOrder="1"/>
    </xf>
    <xf numFmtId="4" fontId="14" fillId="0" borderId="1" xfId="0" applyNumberFormat="1" applyFont="1" applyFill="1" applyBorder="1" applyAlignment="1">
      <alignment horizontal="right" vertical="center"/>
    </xf>
  </cellXfs>
  <cellStyles count="6">
    <cellStyle name="Normal" xfId="0" builtinId="0"/>
    <cellStyle name="Normalno 2" xfId="1" xr:uid="{559A642C-3DF9-4B31-9B02-19B52E837D51}"/>
    <cellStyle name="Obično_List1" xfId="2" xr:uid="{312077ED-21CA-43B6-AC6A-18F733CF1FA9}"/>
    <cellStyle name="Obično_List5" xfId="3" xr:uid="{8E536851-C057-42F4-A7EB-194865C00303}"/>
    <cellStyle name="Obično_List6" xfId="4" xr:uid="{262822B4-89DA-453A-9656-68EBDF366174}"/>
    <cellStyle name="Obično_List7" xfId="5" xr:uid="{D8A34A0E-89E6-4A5C-9C4C-EEBFB105117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FEDE01"/>
      <rgbColor rgb="00C1C1FF"/>
      <rgbColor rgb="00E1E1FF"/>
      <rgbColor rgb="0000FFFF"/>
      <rgbColor rgb="00800000"/>
      <rgbColor rgb="00008000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E251-6265-440F-8C7D-D6FD7D6C7FAA}">
  <dimension ref="A1:G6"/>
  <sheetViews>
    <sheetView workbookViewId="0">
      <selection activeCell="E3" sqref="E3"/>
    </sheetView>
  </sheetViews>
  <sheetFormatPr defaultRowHeight="15" x14ac:dyDescent="0.25"/>
  <cols>
    <col min="1" max="1" width="43.140625" style="9" customWidth="1"/>
    <col min="2" max="4" width="12.7109375" style="9" customWidth="1"/>
    <col min="5" max="7" width="7.7109375" style="13" customWidth="1"/>
    <col min="8" max="16384" width="9.140625" style="9"/>
  </cols>
  <sheetData>
    <row r="1" spans="1:7" ht="39" x14ac:dyDescent="0.25">
      <c r="A1" s="5" t="s">
        <v>152</v>
      </c>
      <c r="B1" s="6" t="s">
        <v>168</v>
      </c>
      <c r="C1" s="7" t="s">
        <v>166</v>
      </c>
      <c r="D1" s="7" t="s">
        <v>167</v>
      </c>
      <c r="E1" s="8" t="s">
        <v>153</v>
      </c>
      <c r="F1" s="8" t="s">
        <v>154</v>
      </c>
      <c r="G1" s="8" t="s">
        <v>155</v>
      </c>
    </row>
    <row r="2" spans="1:7" x14ac:dyDescent="0.25">
      <c r="A2" s="10" t="s">
        <v>144</v>
      </c>
      <c r="B2" s="11">
        <f>PRIHODI!D3</f>
        <v>5125000</v>
      </c>
      <c r="C2" s="11">
        <v>3723000</v>
      </c>
      <c r="D2" s="11">
        <v>3723000</v>
      </c>
      <c r="E2" s="12">
        <f>C2/B2*100</f>
        <v>72.643902439024387</v>
      </c>
      <c r="F2" s="12">
        <f>D2/C2*100</f>
        <v>100</v>
      </c>
      <c r="G2" s="12">
        <f>D2/B2*100</f>
        <v>72.643902439024387</v>
      </c>
    </row>
    <row r="3" spans="1:7" x14ac:dyDescent="0.25">
      <c r="A3" s="10" t="s">
        <v>128</v>
      </c>
      <c r="B3" s="11">
        <f>'III. RAZINA'!D21</f>
        <v>5125000</v>
      </c>
      <c r="C3" s="11">
        <v>3723000</v>
      </c>
      <c r="D3" s="11">
        <v>3723000</v>
      </c>
      <c r="E3" s="12">
        <f>C3/B3*100</f>
        <v>72.643902439024387</v>
      </c>
      <c r="F3" s="12">
        <f>D3/C3*100</f>
        <v>100</v>
      </c>
      <c r="G3" s="12">
        <f>D3/B3*100</f>
        <v>72.643902439024387</v>
      </c>
    </row>
    <row r="4" spans="1:7" x14ac:dyDescent="0.25">
      <c r="A4" s="10" t="s">
        <v>156</v>
      </c>
      <c r="B4" s="11">
        <f>B2-B3</f>
        <v>0</v>
      </c>
      <c r="C4" s="11">
        <v>0</v>
      </c>
      <c r="D4" s="11">
        <v>0</v>
      </c>
      <c r="E4" s="12">
        <v>0</v>
      </c>
      <c r="F4" s="12">
        <v>0</v>
      </c>
      <c r="G4" s="12">
        <v>0</v>
      </c>
    </row>
    <row r="5" spans="1:7" ht="30" x14ac:dyDescent="0.25">
      <c r="A5" s="10" t="s">
        <v>157</v>
      </c>
      <c r="B5" s="11">
        <v>0</v>
      </c>
      <c r="C5" s="11">
        <v>0</v>
      </c>
      <c r="D5" s="11">
        <v>0</v>
      </c>
      <c r="E5" s="12">
        <v>0</v>
      </c>
      <c r="F5" s="12">
        <v>0</v>
      </c>
      <c r="G5" s="12">
        <v>0</v>
      </c>
    </row>
    <row r="6" spans="1:7" ht="30" x14ac:dyDescent="0.25">
      <c r="A6" s="10" t="s">
        <v>158</v>
      </c>
      <c r="B6" s="11">
        <f>B4+B5</f>
        <v>0</v>
      </c>
      <c r="C6" s="11">
        <v>0</v>
      </c>
      <c r="D6" s="11">
        <v>0</v>
      </c>
      <c r="E6" s="12">
        <v>0</v>
      </c>
      <c r="F6" s="12">
        <v>0</v>
      </c>
      <c r="G6" s="1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B4ED-4F55-4018-9B03-67048EAFDD4B}">
  <dimension ref="A1:J72"/>
  <sheetViews>
    <sheetView topLeftCell="A55" workbookViewId="0">
      <selection activeCell="I54" sqref="I54:I60"/>
    </sheetView>
  </sheetViews>
  <sheetFormatPr defaultRowHeight="15" x14ac:dyDescent="0.25"/>
  <cols>
    <col min="1" max="2" width="10.7109375" style="18" customWidth="1"/>
    <col min="3" max="3" width="40.7109375" style="18" customWidth="1"/>
    <col min="4" max="6" width="11.7109375" style="49" customWidth="1"/>
    <col min="7" max="9" width="8.42578125" style="49" customWidth="1"/>
    <col min="10" max="16384" width="9.140625" style="18"/>
  </cols>
  <sheetData>
    <row r="1" spans="1:10" s="37" customFormat="1" ht="21" x14ac:dyDescent="0.2">
      <c r="A1" s="14" t="str">
        <f>PRIHODI!A1</f>
        <v>POZICIJA</v>
      </c>
      <c r="B1" s="14" t="str">
        <f>PRIHODI!B1</f>
        <v>BROJ KONTA</v>
      </c>
      <c r="C1" s="14" t="str">
        <f>PRIHODI!C1</f>
        <v>VRSTA PRIHODA / PRIMITAKA</v>
      </c>
      <c r="D1" s="15" t="s">
        <v>175</v>
      </c>
      <c r="E1" s="17" t="s">
        <v>176</v>
      </c>
      <c r="F1" s="17" t="s">
        <v>177</v>
      </c>
      <c r="G1" s="84" t="s">
        <v>153</v>
      </c>
      <c r="H1" s="84" t="s">
        <v>154</v>
      </c>
      <c r="I1" s="84" t="s">
        <v>155</v>
      </c>
      <c r="J1" s="51"/>
    </row>
    <row r="2" spans="1:10" x14ac:dyDescent="0.25">
      <c r="A2" s="45" t="str">
        <f>PRIHODI!A2</f>
        <v/>
      </c>
      <c r="B2" s="45" t="str">
        <f>PRIHODI!B2</f>
        <v/>
      </c>
      <c r="C2" s="46" t="str">
        <f>PRIHODI!C2</f>
        <v>SVEUKUPNO PRIHODI</v>
      </c>
      <c r="D2" s="107">
        <f>PRIHODI!D2</f>
        <v>5125000</v>
      </c>
      <c r="E2" s="21">
        <f>PRIHODI!E2</f>
        <v>3723000</v>
      </c>
      <c r="F2" s="21">
        <f>PRIHODI!F2</f>
        <v>3723000</v>
      </c>
      <c r="G2" s="21">
        <f>E2/D2*100</f>
        <v>72.643902439024387</v>
      </c>
      <c r="H2" s="21">
        <f>F2/E2*100</f>
        <v>100</v>
      </c>
      <c r="I2" s="21">
        <f>F2/D2*100</f>
        <v>72.643902439024387</v>
      </c>
    </row>
    <row r="3" spans="1:10" x14ac:dyDescent="0.25">
      <c r="A3" s="43" t="str">
        <f>PRIHODI!A3</f>
        <v>Razdjel</v>
      </c>
      <c r="B3" s="43" t="str">
        <f>PRIHODI!B3</f>
        <v>000</v>
      </c>
      <c r="C3" s="44" t="str">
        <f>PRIHODI!C3</f>
        <v>PRIHODI I PRIMICI</v>
      </c>
      <c r="D3" s="108">
        <f>PRIHODI!D3</f>
        <v>5125000</v>
      </c>
      <c r="E3" s="24">
        <f>PRIHODI!E3</f>
        <v>3723000</v>
      </c>
      <c r="F3" s="24">
        <f>PRIHODI!F3</f>
        <v>3723000</v>
      </c>
      <c r="G3" s="24">
        <f t="shared" ref="G3:G66" si="0">E3/D3*100</f>
        <v>72.643902439024387</v>
      </c>
      <c r="H3" s="24">
        <f t="shared" ref="H3:H66" si="1">F3/E3*100</f>
        <v>100</v>
      </c>
      <c r="I3" s="24">
        <f t="shared" ref="I3:I66" si="2">F3/D3*100</f>
        <v>72.643902439024387</v>
      </c>
    </row>
    <row r="4" spans="1:10" x14ac:dyDescent="0.25">
      <c r="A4" s="31" t="str">
        <f>PRIHODI!A4</f>
        <v xml:space="preserve">Izvor </v>
      </c>
      <c r="B4" s="31" t="str">
        <f>PRIHODI!B4</f>
        <v>1.4.</v>
      </c>
      <c r="C4" s="32" t="str">
        <f>PRIHODI!C4</f>
        <v>Opći prihodi i primici proračunski korisnik (grad)</v>
      </c>
      <c r="D4" s="109">
        <f>PRIHODI!D4</f>
        <v>3010000</v>
      </c>
      <c r="E4" s="47">
        <f>PRIHODI!E4</f>
        <v>3038000</v>
      </c>
      <c r="F4" s="47">
        <f>PRIHODI!F4</f>
        <v>3038000</v>
      </c>
      <c r="G4" s="47">
        <f t="shared" si="0"/>
        <v>100.93023255813954</v>
      </c>
      <c r="H4" s="47">
        <f t="shared" si="1"/>
        <v>100</v>
      </c>
      <c r="I4" s="47">
        <f t="shared" si="2"/>
        <v>100.93023255813954</v>
      </c>
    </row>
    <row r="5" spans="1:10" x14ac:dyDescent="0.25">
      <c r="A5" s="34"/>
      <c r="B5" s="34">
        <f>PRIHODI!B5</f>
        <v>6</v>
      </c>
      <c r="C5" s="3" t="str">
        <f>PRIHODI!C5</f>
        <v>Prihodi poslovanja</v>
      </c>
      <c r="D5" s="110">
        <f>PRIHODI!D5</f>
        <v>3010000</v>
      </c>
      <c r="E5" s="48">
        <f>PRIHODI!E5</f>
        <v>3038000</v>
      </c>
      <c r="F5" s="48">
        <f>PRIHODI!F5</f>
        <v>3038000</v>
      </c>
      <c r="G5" s="48">
        <f t="shared" si="0"/>
        <v>100.93023255813954</v>
      </c>
      <c r="H5" s="48">
        <f t="shared" si="1"/>
        <v>100</v>
      </c>
      <c r="I5" s="48">
        <f t="shared" si="2"/>
        <v>100.93023255813954</v>
      </c>
    </row>
    <row r="6" spans="1:10" ht="25.5" x14ac:dyDescent="0.25">
      <c r="A6" s="34"/>
      <c r="B6" s="34">
        <f>PRIHODI!B6</f>
        <v>67</v>
      </c>
      <c r="C6" s="4" t="str">
        <f>PRIHODI!C6</f>
        <v>Prihodi iz nadležnog proračuna i od HZZO-a temeljem ugovornih obveza</v>
      </c>
      <c r="D6" s="110">
        <f>PRIHODI!D6</f>
        <v>3010000</v>
      </c>
      <c r="E6" s="48">
        <f>PRIHODI!E6</f>
        <v>3038000</v>
      </c>
      <c r="F6" s="48">
        <f>PRIHODI!F6</f>
        <v>3038000</v>
      </c>
      <c r="G6" s="48">
        <f t="shared" si="0"/>
        <v>100.93023255813954</v>
      </c>
      <c r="H6" s="48">
        <f t="shared" si="1"/>
        <v>100</v>
      </c>
      <c r="I6" s="48">
        <f t="shared" si="2"/>
        <v>100.93023255813954</v>
      </c>
    </row>
    <row r="7" spans="1:10" ht="25.5" x14ac:dyDescent="0.25">
      <c r="A7" s="34"/>
      <c r="B7" s="34">
        <f>PRIHODI!B7</f>
        <v>671</v>
      </c>
      <c r="C7" s="4" t="str">
        <f>PRIHODI!C7</f>
        <v>Prihodi iz nadležnog proračuna za financiranje redovne djelatnosti proračunskih korisnika</v>
      </c>
      <c r="D7" s="110">
        <f>PRIHODI!D7</f>
        <v>3010000</v>
      </c>
      <c r="E7" s="48">
        <f>PRIHODI!E7</f>
        <v>3038000</v>
      </c>
      <c r="F7" s="48">
        <f>PRIHODI!F7</f>
        <v>3038000</v>
      </c>
      <c r="G7" s="48">
        <f t="shared" si="0"/>
        <v>100.93023255813954</v>
      </c>
      <c r="H7" s="48">
        <f t="shared" si="1"/>
        <v>100</v>
      </c>
      <c r="I7" s="48">
        <f t="shared" si="2"/>
        <v>100.93023255813954</v>
      </c>
    </row>
    <row r="8" spans="1:10" ht="21" x14ac:dyDescent="0.25">
      <c r="A8" s="31" t="str">
        <f>PRIHODI!A9</f>
        <v xml:space="preserve">Izvor </v>
      </c>
      <c r="B8" s="31" t="str">
        <f>PRIHODI!B9</f>
        <v>1.5.</v>
      </c>
      <c r="C8" s="32" t="str">
        <f>PRIHODI!C9</f>
        <v>Opći prihodi i primici proračunski korisnik (država)</v>
      </c>
      <c r="D8" s="109">
        <f>PRIHODI!D9</f>
        <v>5000</v>
      </c>
      <c r="E8" s="47">
        <f>PRIHODI!E9</f>
        <v>5000</v>
      </c>
      <c r="F8" s="47">
        <f>PRIHODI!F9</f>
        <v>5000</v>
      </c>
      <c r="G8" s="47">
        <f t="shared" si="0"/>
        <v>100</v>
      </c>
      <c r="H8" s="47">
        <f t="shared" si="1"/>
        <v>100</v>
      </c>
      <c r="I8" s="47">
        <f t="shared" si="2"/>
        <v>100</v>
      </c>
    </row>
    <row r="9" spans="1:10" x14ac:dyDescent="0.25">
      <c r="A9" s="34"/>
      <c r="B9" s="34">
        <f>PRIHODI!B10</f>
        <v>6</v>
      </c>
      <c r="C9" s="3" t="str">
        <f>PRIHODI!C10</f>
        <v>Prihodi poslovanja</v>
      </c>
      <c r="D9" s="110">
        <f>PRIHODI!D10</f>
        <v>5000</v>
      </c>
      <c r="E9" s="48">
        <f>PRIHODI!E10</f>
        <v>5000</v>
      </c>
      <c r="F9" s="48">
        <f>PRIHODI!F10</f>
        <v>5000</v>
      </c>
      <c r="G9" s="48">
        <f t="shared" si="0"/>
        <v>100</v>
      </c>
      <c r="H9" s="48">
        <f t="shared" si="1"/>
        <v>100</v>
      </c>
      <c r="I9" s="48">
        <f t="shared" si="2"/>
        <v>100</v>
      </c>
    </row>
    <row r="10" spans="1:10" ht="25.5" x14ac:dyDescent="0.25">
      <c r="A10" s="34"/>
      <c r="B10" s="34">
        <f>PRIHODI!B11</f>
        <v>63</v>
      </c>
      <c r="C10" s="4" t="str">
        <f>PRIHODI!C11</f>
        <v>Pomoći iz inozemstva i od subjekata unutar općeg proračuna</v>
      </c>
      <c r="D10" s="110">
        <f>PRIHODI!D11</f>
        <v>5000</v>
      </c>
      <c r="E10" s="48">
        <f>PRIHODI!E11</f>
        <v>5000</v>
      </c>
      <c r="F10" s="48">
        <f>PRIHODI!F11</f>
        <v>5000</v>
      </c>
      <c r="G10" s="48">
        <f t="shared" si="0"/>
        <v>100</v>
      </c>
      <c r="H10" s="48">
        <f t="shared" si="1"/>
        <v>100</v>
      </c>
      <c r="I10" s="48">
        <f t="shared" si="2"/>
        <v>100</v>
      </c>
    </row>
    <row r="11" spans="1:10" ht="25.5" x14ac:dyDescent="0.25">
      <c r="A11" s="34"/>
      <c r="B11" s="34">
        <f>PRIHODI!B12</f>
        <v>636</v>
      </c>
      <c r="C11" s="4" t="str">
        <f>PRIHODI!C12</f>
        <v>Pomoći proračunskim korisnicima iz proračuna koji im nije nadležan</v>
      </c>
      <c r="D11" s="110">
        <f>PRIHODI!D12</f>
        <v>5000</v>
      </c>
      <c r="E11" s="48">
        <f>PRIHODI!E12</f>
        <v>5000</v>
      </c>
      <c r="F11" s="48">
        <f>PRIHODI!F12</f>
        <v>5000</v>
      </c>
      <c r="G11" s="48">
        <f t="shared" si="0"/>
        <v>100</v>
      </c>
      <c r="H11" s="48">
        <f t="shared" si="1"/>
        <v>100</v>
      </c>
      <c r="I11" s="48">
        <f t="shared" si="2"/>
        <v>100</v>
      </c>
    </row>
    <row r="12" spans="1:10" x14ac:dyDescent="0.25">
      <c r="A12" s="31" t="str">
        <f>PRIHODI!A14</f>
        <v xml:space="preserve">Izvor </v>
      </c>
      <c r="B12" s="31" t="str">
        <f>PRIHODI!B14</f>
        <v>3.3.</v>
      </c>
      <c r="C12" s="32" t="str">
        <f>PRIHODI!C14</f>
        <v>Vlastiti prihodi (sufinanciranje)</v>
      </c>
      <c r="D12" s="109">
        <f>PRIHODI!D14</f>
        <v>680000</v>
      </c>
      <c r="E12" s="47">
        <f>PRIHODI!E14</f>
        <v>680000</v>
      </c>
      <c r="F12" s="47">
        <f>PRIHODI!F14</f>
        <v>680000</v>
      </c>
      <c r="G12" s="47">
        <f t="shared" si="0"/>
        <v>100</v>
      </c>
      <c r="H12" s="47">
        <f t="shared" si="1"/>
        <v>100</v>
      </c>
      <c r="I12" s="47">
        <f t="shared" si="2"/>
        <v>100</v>
      </c>
    </row>
    <row r="13" spans="1:10" x14ac:dyDescent="0.25">
      <c r="A13" s="34"/>
      <c r="B13" s="34">
        <f>PRIHODI!B15</f>
        <v>6</v>
      </c>
      <c r="C13" s="3" t="str">
        <f>PRIHODI!C15</f>
        <v>Prihodi poslovanja</v>
      </c>
      <c r="D13" s="110">
        <f>PRIHODI!D15</f>
        <v>680000</v>
      </c>
      <c r="E13" s="48">
        <f>PRIHODI!E15</f>
        <v>680000</v>
      </c>
      <c r="F13" s="48">
        <f>PRIHODI!F15</f>
        <v>680000</v>
      </c>
      <c r="G13" s="48">
        <f t="shared" si="0"/>
        <v>100</v>
      </c>
      <c r="H13" s="48">
        <f t="shared" si="1"/>
        <v>100</v>
      </c>
      <c r="I13" s="48">
        <f t="shared" si="2"/>
        <v>100</v>
      </c>
    </row>
    <row r="14" spans="1:10" ht="25.5" x14ac:dyDescent="0.25">
      <c r="A14" s="34"/>
      <c r="B14" s="34">
        <f>PRIHODI!B16</f>
        <v>65</v>
      </c>
      <c r="C14" s="4" t="str">
        <f>PRIHODI!C16</f>
        <v>Prihodi od upravnih i administrativnih pristojbi, pristojbi po posebnim propisima i naknada</v>
      </c>
      <c r="D14" s="110">
        <f>PRIHODI!D16</f>
        <v>680000</v>
      </c>
      <c r="E14" s="48">
        <f>PRIHODI!E16</f>
        <v>680000</v>
      </c>
      <c r="F14" s="48">
        <f>PRIHODI!F16</f>
        <v>680000</v>
      </c>
      <c r="G14" s="48">
        <f t="shared" si="0"/>
        <v>100</v>
      </c>
      <c r="H14" s="48">
        <f t="shared" si="1"/>
        <v>100</v>
      </c>
      <c r="I14" s="48">
        <f t="shared" si="2"/>
        <v>100</v>
      </c>
    </row>
    <row r="15" spans="1:10" x14ac:dyDescent="0.25">
      <c r="A15" s="34"/>
      <c r="B15" s="34">
        <f>PRIHODI!B17</f>
        <v>652</v>
      </c>
      <c r="C15" s="4" t="str">
        <f>PRIHODI!C17</f>
        <v>Prihodi po posebnim propisima</v>
      </c>
      <c r="D15" s="110">
        <f>PRIHODI!D17</f>
        <v>680000</v>
      </c>
      <c r="E15" s="48">
        <f>PRIHODI!E17</f>
        <v>680000</v>
      </c>
      <c r="F15" s="48">
        <f>PRIHODI!F17</f>
        <v>680000</v>
      </c>
      <c r="G15" s="48">
        <f t="shared" si="0"/>
        <v>100</v>
      </c>
      <c r="H15" s="48">
        <f t="shared" si="1"/>
        <v>100</v>
      </c>
      <c r="I15" s="48">
        <f t="shared" si="2"/>
        <v>100</v>
      </c>
    </row>
    <row r="16" spans="1:10" x14ac:dyDescent="0.25">
      <c r="A16" s="31" t="str">
        <f>PRIHODI!A19</f>
        <v xml:space="preserve">Izvor </v>
      </c>
      <c r="B16" s="31" t="str">
        <f>PRIHODI!B19</f>
        <v>5.2.</v>
      </c>
      <c r="C16" s="32" t="str">
        <f>PRIHODI!C19</f>
        <v>Ostale pomoći (država)</v>
      </c>
      <c r="D16" s="109">
        <f>PRIHODI!D19</f>
        <v>1430000</v>
      </c>
      <c r="E16" s="47">
        <f>PRIHODI!E19</f>
        <v>0</v>
      </c>
      <c r="F16" s="47">
        <f>PRIHODI!F19</f>
        <v>0</v>
      </c>
      <c r="G16" s="47">
        <f t="shared" si="0"/>
        <v>0</v>
      </c>
      <c r="H16" s="47"/>
      <c r="I16" s="47">
        <f t="shared" si="2"/>
        <v>0</v>
      </c>
    </row>
    <row r="17" spans="1:9" x14ac:dyDescent="0.25">
      <c r="A17" s="34"/>
      <c r="B17" s="34">
        <f>PRIHODI!B20</f>
        <v>6</v>
      </c>
      <c r="C17" s="3" t="str">
        <f>PRIHODI!C20</f>
        <v>Prihodi poslovanja</v>
      </c>
      <c r="D17" s="110">
        <f>PRIHODI!D20</f>
        <v>1430000</v>
      </c>
      <c r="E17" s="48">
        <f>PRIHODI!E20</f>
        <v>0</v>
      </c>
      <c r="F17" s="48">
        <f>PRIHODI!F20</f>
        <v>0</v>
      </c>
      <c r="G17" s="48">
        <f t="shared" si="0"/>
        <v>0</v>
      </c>
      <c r="H17" s="48"/>
      <c r="I17" s="48">
        <f t="shared" si="2"/>
        <v>0</v>
      </c>
    </row>
    <row r="18" spans="1:9" ht="25.5" x14ac:dyDescent="0.25">
      <c r="A18" s="34"/>
      <c r="B18" s="34">
        <f>PRIHODI!B21</f>
        <v>63</v>
      </c>
      <c r="C18" s="4" t="str">
        <f>PRIHODI!C21</f>
        <v>Pomoći iz inozemstva i od subjekata unutar općeg proračuna</v>
      </c>
      <c r="D18" s="110">
        <f>PRIHODI!D21</f>
        <v>1430000</v>
      </c>
      <c r="E18" s="48">
        <f>PRIHODI!E21</f>
        <v>0</v>
      </c>
      <c r="F18" s="48">
        <f>PRIHODI!F21</f>
        <v>0</v>
      </c>
      <c r="G18" s="48">
        <f t="shared" si="0"/>
        <v>0</v>
      </c>
      <c r="H18" s="48"/>
      <c r="I18" s="48">
        <f t="shared" si="2"/>
        <v>0</v>
      </c>
    </row>
    <row r="19" spans="1:9" x14ac:dyDescent="0.25">
      <c r="A19" s="34"/>
      <c r="B19" s="34">
        <f>PRIHODI!B22</f>
        <v>633</v>
      </c>
      <c r="C19" s="4" t="str">
        <f>PRIHODI!C22</f>
        <v>Pomoći proračunu iz drugih proračuna</v>
      </c>
      <c r="D19" s="110">
        <f>PRIHODI!D22</f>
        <v>1430000</v>
      </c>
      <c r="E19" s="48">
        <f>PRIHODI!E22</f>
        <v>0</v>
      </c>
      <c r="F19" s="48">
        <f>PRIHODI!F22</f>
        <v>0</v>
      </c>
      <c r="G19" s="48">
        <f t="shared" si="0"/>
        <v>0</v>
      </c>
      <c r="H19" s="48"/>
      <c r="I19" s="48">
        <f t="shared" si="2"/>
        <v>0</v>
      </c>
    </row>
    <row r="20" spans="1:9" ht="0" hidden="1" customHeight="1" x14ac:dyDescent="0.25">
      <c r="E20" s="116"/>
      <c r="F20" s="116"/>
      <c r="G20" s="116" t="e">
        <f t="shared" si="0"/>
        <v>#DIV/0!</v>
      </c>
      <c r="H20" s="116" t="e">
        <f t="shared" si="1"/>
        <v>#DIV/0!</v>
      </c>
      <c r="I20" s="116" t="e">
        <f t="shared" si="2"/>
        <v>#DIV/0!</v>
      </c>
    </row>
    <row r="21" spans="1:9" x14ac:dyDescent="0.25">
      <c r="A21" s="19" t="str">
        <f>RASHODI!A2</f>
        <v/>
      </c>
      <c r="B21" s="19" t="str">
        <f>RASHODI!B2</f>
        <v/>
      </c>
      <c r="C21" s="20" t="str">
        <f>RASHODI!C2</f>
        <v>SVEUKUPNO RASHODI / IZDACI</v>
      </c>
      <c r="D21" s="107">
        <f>RASHODI!D2</f>
        <v>5125000</v>
      </c>
      <c r="E21" s="21">
        <f>RASHODI!E2</f>
        <v>3723000</v>
      </c>
      <c r="F21" s="21">
        <f>RASHODI!F2</f>
        <v>3723000</v>
      </c>
      <c r="G21" s="21">
        <f t="shared" si="0"/>
        <v>72.643902439024387</v>
      </c>
      <c r="H21" s="21">
        <f t="shared" si="1"/>
        <v>100</v>
      </c>
      <c r="I21" s="21">
        <f t="shared" si="2"/>
        <v>72.643902439024387</v>
      </c>
    </row>
    <row r="22" spans="1:9" x14ac:dyDescent="0.25">
      <c r="A22" s="22" t="str">
        <f>RASHODI!A3</f>
        <v>Razdjel</v>
      </c>
      <c r="B22" s="22" t="str">
        <f>RASHODI!B3</f>
        <v>001</v>
      </c>
      <c r="C22" s="23" t="str">
        <f>RASHODI!C3</f>
        <v>RASHODI</v>
      </c>
      <c r="D22" s="108">
        <f>RASHODI!D3</f>
        <v>5125000</v>
      </c>
      <c r="E22" s="24">
        <f>RASHODI!E3</f>
        <v>3723000</v>
      </c>
      <c r="F22" s="24">
        <f>RASHODI!F3</f>
        <v>3723000</v>
      </c>
      <c r="G22" s="24">
        <f t="shared" si="0"/>
        <v>72.643902439024387</v>
      </c>
      <c r="H22" s="24">
        <f t="shared" si="1"/>
        <v>100</v>
      </c>
      <c r="I22" s="24">
        <f t="shared" si="2"/>
        <v>72.643902439024387</v>
      </c>
    </row>
    <row r="23" spans="1:9" x14ac:dyDescent="0.25">
      <c r="A23" s="25" t="str">
        <f>RASHODI!A4</f>
        <v>Program</v>
      </c>
      <c r="B23" s="25" t="str">
        <f>RASHODI!B4</f>
        <v>000</v>
      </c>
      <c r="C23" s="26" t="str">
        <f>RASHODI!C4</f>
        <v>Predškolski odgoj</v>
      </c>
      <c r="D23" s="111">
        <f>RASHODI!D4</f>
        <v>5125000</v>
      </c>
      <c r="E23" s="27">
        <f>RASHODI!E4</f>
        <v>3723000</v>
      </c>
      <c r="F23" s="27">
        <f>RASHODI!F4</f>
        <v>3723000</v>
      </c>
      <c r="G23" s="27">
        <f t="shared" si="0"/>
        <v>72.643902439024387</v>
      </c>
      <c r="H23" s="27">
        <f t="shared" si="1"/>
        <v>100</v>
      </c>
      <c r="I23" s="27">
        <f t="shared" si="2"/>
        <v>72.643902439024387</v>
      </c>
    </row>
    <row r="24" spans="1:9" x14ac:dyDescent="0.25">
      <c r="A24" s="28" t="str">
        <f>RASHODI!A5</f>
        <v>Aktivnost</v>
      </c>
      <c r="B24" s="28" t="str">
        <f>RASHODI!B5</f>
        <v>A100000</v>
      </c>
      <c r="C24" s="29" t="str">
        <f>RASHODI!C5</f>
        <v>Rashodi za zaposlene</v>
      </c>
      <c r="D24" s="112">
        <f>RASHODI!D5</f>
        <v>2870000</v>
      </c>
      <c r="E24" s="30">
        <f>RASHODI!E5</f>
        <v>2870000</v>
      </c>
      <c r="F24" s="30">
        <f>RASHODI!F5</f>
        <v>2870000</v>
      </c>
      <c r="G24" s="30">
        <f t="shared" si="0"/>
        <v>100</v>
      </c>
      <c r="H24" s="30">
        <f t="shared" si="1"/>
        <v>100</v>
      </c>
      <c r="I24" s="30">
        <f t="shared" si="2"/>
        <v>100</v>
      </c>
    </row>
    <row r="25" spans="1:9" x14ac:dyDescent="0.25">
      <c r="A25" s="31" t="str">
        <f>RASHODI!A6</f>
        <v xml:space="preserve">Izvor </v>
      </c>
      <c r="B25" s="31" t="str">
        <f>RASHODI!B6</f>
        <v>1.4.</v>
      </c>
      <c r="C25" s="32" t="str">
        <f>RASHODI!C6</f>
        <v>Opći prihodi i primici proračunski korisnik (grad)</v>
      </c>
      <c r="D25" s="113">
        <f>RASHODI!D6</f>
        <v>2868000</v>
      </c>
      <c r="E25" s="33">
        <f>RASHODI!E6</f>
        <v>2868000</v>
      </c>
      <c r="F25" s="33">
        <f>RASHODI!F6</f>
        <v>2868000</v>
      </c>
      <c r="G25" s="33">
        <f t="shared" si="0"/>
        <v>100</v>
      </c>
      <c r="H25" s="33">
        <f t="shared" si="1"/>
        <v>100</v>
      </c>
      <c r="I25" s="33">
        <f t="shared" si="2"/>
        <v>100</v>
      </c>
    </row>
    <row r="26" spans="1:9" x14ac:dyDescent="0.25">
      <c r="A26" s="34"/>
      <c r="B26" s="34">
        <f>RASHODI!B7</f>
        <v>3</v>
      </c>
      <c r="C26" s="35" t="str">
        <f>RASHODI!C7</f>
        <v>Rashodi poslovanja</v>
      </c>
      <c r="D26" s="114">
        <f>RASHODI!D7</f>
        <v>2868000</v>
      </c>
      <c r="E26" s="36">
        <f>RASHODI!E7</f>
        <v>2868000</v>
      </c>
      <c r="F26" s="36">
        <f>RASHODI!F7</f>
        <v>2868000</v>
      </c>
      <c r="G26" s="36">
        <f t="shared" si="0"/>
        <v>100</v>
      </c>
      <c r="H26" s="36">
        <f t="shared" si="1"/>
        <v>100</v>
      </c>
      <c r="I26" s="36">
        <f t="shared" si="2"/>
        <v>100</v>
      </c>
    </row>
    <row r="27" spans="1:9" x14ac:dyDescent="0.25">
      <c r="A27" s="34"/>
      <c r="B27" s="34">
        <f>RASHODI!B8</f>
        <v>31</v>
      </c>
      <c r="C27" s="35" t="str">
        <f>RASHODI!C8</f>
        <v>Rashodi za zaposlene</v>
      </c>
      <c r="D27" s="114">
        <f>RASHODI!D8</f>
        <v>2868000</v>
      </c>
      <c r="E27" s="36">
        <f>RASHODI!E8</f>
        <v>2868000</v>
      </c>
      <c r="F27" s="36">
        <f>RASHODI!F8</f>
        <v>2868000</v>
      </c>
      <c r="G27" s="36">
        <f t="shared" si="0"/>
        <v>100</v>
      </c>
      <c r="H27" s="36">
        <f t="shared" si="1"/>
        <v>100</v>
      </c>
      <c r="I27" s="36">
        <f t="shared" si="2"/>
        <v>100</v>
      </c>
    </row>
    <row r="28" spans="1:9" x14ac:dyDescent="0.25">
      <c r="A28" s="34"/>
      <c r="B28" s="34">
        <f>RASHODI!B9</f>
        <v>311</v>
      </c>
      <c r="C28" s="35" t="str">
        <f>RASHODI!C9</f>
        <v>Plaće (bruto)</v>
      </c>
      <c r="D28" s="114">
        <f>RASHODI!D9</f>
        <v>2463000</v>
      </c>
      <c r="E28" s="36">
        <f>RASHODI!E9</f>
        <v>2463000</v>
      </c>
      <c r="F28" s="36">
        <f>RASHODI!F9</f>
        <v>2463000</v>
      </c>
      <c r="G28" s="36">
        <f t="shared" si="0"/>
        <v>100</v>
      </c>
      <c r="H28" s="36">
        <f t="shared" si="1"/>
        <v>100</v>
      </c>
      <c r="I28" s="36">
        <f t="shared" si="2"/>
        <v>100</v>
      </c>
    </row>
    <row r="29" spans="1:9" x14ac:dyDescent="0.25">
      <c r="A29" s="40"/>
      <c r="B29" s="40">
        <f>RASHODI!B11</f>
        <v>312</v>
      </c>
      <c r="C29" s="41" t="str">
        <f>RASHODI!C11</f>
        <v>Ostali rashodi za zaposlene</v>
      </c>
      <c r="D29" s="115">
        <f>RASHODI!D11</f>
        <v>45000</v>
      </c>
      <c r="E29" s="42">
        <f>RASHODI!$E$11</f>
        <v>45000</v>
      </c>
      <c r="F29" s="42">
        <f>RASHODI!$F$11</f>
        <v>45000</v>
      </c>
      <c r="G29" s="42">
        <f t="shared" si="0"/>
        <v>100</v>
      </c>
      <c r="H29" s="42">
        <f t="shared" si="1"/>
        <v>100</v>
      </c>
      <c r="I29" s="42">
        <f t="shared" si="2"/>
        <v>100</v>
      </c>
    </row>
    <row r="30" spans="1:9" x14ac:dyDescent="0.25">
      <c r="A30" s="40"/>
      <c r="B30" s="40">
        <f>RASHODI!B13</f>
        <v>313</v>
      </c>
      <c r="C30" s="41" t="str">
        <f>RASHODI!C13</f>
        <v>Doprinosi na plaće</v>
      </c>
      <c r="D30" s="115">
        <f>RASHODI!D13</f>
        <v>360000</v>
      </c>
      <c r="E30" s="42">
        <f>RASHODI!$E$13</f>
        <v>360000</v>
      </c>
      <c r="F30" s="42">
        <f>RASHODI!$F$13</f>
        <v>360000</v>
      </c>
      <c r="G30" s="42">
        <f t="shared" si="0"/>
        <v>100</v>
      </c>
      <c r="H30" s="42">
        <f t="shared" si="1"/>
        <v>100</v>
      </c>
      <c r="I30" s="42">
        <f t="shared" si="2"/>
        <v>100</v>
      </c>
    </row>
    <row r="31" spans="1:9" x14ac:dyDescent="0.25">
      <c r="A31" s="31" t="str">
        <f>RASHODI!A15</f>
        <v xml:space="preserve">Izvor </v>
      </c>
      <c r="B31" s="31" t="str">
        <f>RASHODI!B15</f>
        <v>3.3.</v>
      </c>
      <c r="C31" s="32" t="str">
        <f>RASHODI!C15</f>
        <v>Vlastiti prihodi (sufinanciranje)</v>
      </c>
      <c r="D31" s="113">
        <f>RASHODI!D15</f>
        <v>2000</v>
      </c>
      <c r="E31" s="33">
        <f>RASHODI!E15</f>
        <v>2000</v>
      </c>
      <c r="F31" s="33">
        <f>RASHODI!F15</f>
        <v>2000</v>
      </c>
      <c r="G31" s="33">
        <f t="shared" si="0"/>
        <v>100</v>
      </c>
      <c r="H31" s="33">
        <f t="shared" si="1"/>
        <v>100</v>
      </c>
      <c r="I31" s="33">
        <f t="shared" si="2"/>
        <v>100</v>
      </c>
    </row>
    <row r="32" spans="1:9" x14ac:dyDescent="0.25">
      <c r="A32" s="34"/>
      <c r="B32" s="34">
        <f>RASHODI!B16</f>
        <v>3</v>
      </c>
      <c r="C32" s="35" t="str">
        <f>RASHODI!C16</f>
        <v>Rashodi poslovanja</v>
      </c>
      <c r="D32" s="114">
        <f>RASHODI!D16</f>
        <v>2000</v>
      </c>
      <c r="E32" s="36">
        <f>RASHODI!E16</f>
        <v>2000</v>
      </c>
      <c r="F32" s="36">
        <f>RASHODI!F16</f>
        <v>2000</v>
      </c>
      <c r="G32" s="36">
        <f t="shared" si="0"/>
        <v>100</v>
      </c>
      <c r="H32" s="36">
        <f t="shared" si="1"/>
        <v>100</v>
      </c>
      <c r="I32" s="36">
        <f t="shared" si="2"/>
        <v>100</v>
      </c>
    </row>
    <row r="33" spans="1:9" x14ac:dyDescent="0.25">
      <c r="A33" s="34"/>
      <c r="B33" s="34">
        <f>RASHODI!B17</f>
        <v>31</v>
      </c>
      <c r="C33" s="35" t="str">
        <f>RASHODI!C17</f>
        <v>Rashodi za zaposlene</v>
      </c>
      <c r="D33" s="114">
        <f>RASHODI!D17</f>
        <v>2000</v>
      </c>
      <c r="E33" s="36">
        <f>RASHODI!E17</f>
        <v>2000</v>
      </c>
      <c r="F33" s="36">
        <f>RASHODI!F17</f>
        <v>2000</v>
      </c>
      <c r="G33" s="36">
        <f t="shared" si="0"/>
        <v>100</v>
      </c>
      <c r="H33" s="36">
        <f t="shared" si="1"/>
        <v>100</v>
      </c>
      <c r="I33" s="36">
        <f t="shared" si="2"/>
        <v>100</v>
      </c>
    </row>
    <row r="34" spans="1:9" x14ac:dyDescent="0.25">
      <c r="A34" s="40"/>
      <c r="B34" s="40">
        <f>RASHODI!B18</f>
        <v>312</v>
      </c>
      <c r="C34" s="41" t="str">
        <f>RASHODI!C18</f>
        <v>Ostali rashodi za zaposlene</v>
      </c>
      <c r="D34" s="115">
        <f>RASHODI!$D$18</f>
        <v>2000</v>
      </c>
      <c r="E34" s="42">
        <f>RASHODI!E18</f>
        <v>2000</v>
      </c>
      <c r="F34" s="42">
        <f>RASHODI!F18</f>
        <v>2000</v>
      </c>
      <c r="G34" s="42">
        <f t="shared" si="0"/>
        <v>100</v>
      </c>
      <c r="H34" s="42">
        <f t="shared" si="1"/>
        <v>100</v>
      </c>
      <c r="I34" s="42">
        <f t="shared" si="2"/>
        <v>100</v>
      </c>
    </row>
    <row r="35" spans="1:9" x14ac:dyDescent="0.25">
      <c r="A35" s="28" t="str">
        <f>RASHODI!A20</f>
        <v>Aktivnost</v>
      </c>
      <c r="B35" s="28" t="str">
        <f>RASHODI!B20</f>
        <v>A100001</v>
      </c>
      <c r="C35" s="29" t="str">
        <f>RASHODI!C20</f>
        <v>Materijalni i financijski rashodi</v>
      </c>
      <c r="D35" s="112">
        <f>RASHODI!D20</f>
        <v>795000</v>
      </c>
      <c r="E35" s="30">
        <f>RASHODI!E20</f>
        <v>773000</v>
      </c>
      <c r="F35" s="30">
        <f>RASHODI!F20</f>
        <v>773000</v>
      </c>
      <c r="G35" s="30">
        <f t="shared" si="0"/>
        <v>97.232704402515722</v>
      </c>
      <c r="H35" s="30">
        <f t="shared" si="1"/>
        <v>100</v>
      </c>
      <c r="I35" s="30">
        <f t="shared" si="2"/>
        <v>97.232704402515722</v>
      </c>
    </row>
    <row r="36" spans="1:9" x14ac:dyDescent="0.25">
      <c r="A36" s="31" t="str">
        <f>RASHODI!A21</f>
        <v xml:space="preserve">Izvor </v>
      </c>
      <c r="B36" s="31" t="str">
        <f>RASHODI!B21</f>
        <v>1.4.</v>
      </c>
      <c r="C36" s="32" t="str">
        <f>RASHODI!C21</f>
        <v>Opći prihodi i primici proračunski korisnik (grad)</v>
      </c>
      <c r="D36" s="113">
        <f>RASHODI!D21</f>
        <v>142000</v>
      </c>
      <c r="E36" s="33">
        <f>RASHODI!E21</f>
        <v>120000</v>
      </c>
      <c r="F36" s="33">
        <f>RASHODI!F21</f>
        <v>120000</v>
      </c>
      <c r="G36" s="33">
        <f t="shared" si="0"/>
        <v>84.507042253521121</v>
      </c>
      <c r="H36" s="33">
        <f t="shared" si="1"/>
        <v>100</v>
      </c>
      <c r="I36" s="33">
        <f t="shared" si="2"/>
        <v>84.507042253521121</v>
      </c>
    </row>
    <row r="37" spans="1:9" x14ac:dyDescent="0.25">
      <c r="A37" s="34"/>
      <c r="B37" s="34">
        <f>RASHODI!B22</f>
        <v>3</v>
      </c>
      <c r="C37" s="35" t="str">
        <f>RASHODI!C22</f>
        <v>Rashodi poslovanja</v>
      </c>
      <c r="D37" s="114">
        <f>RASHODI!D22</f>
        <v>142000</v>
      </c>
      <c r="E37" s="36">
        <f>RASHODI!E22</f>
        <v>120000</v>
      </c>
      <c r="F37" s="36">
        <f>RASHODI!F22</f>
        <v>120000</v>
      </c>
      <c r="G37" s="36">
        <f t="shared" si="0"/>
        <v>84.507042253521121</v>
      </c>
      <c r="H37" s="36">
        <f t="shared" si="1"/>
        <v>100</v>
      </c>
      <c r="I37" s="36">
        <f t="shared" si="2"/>
        <v>84.507042253521121</v>
      </c>
    </row>
    <row r="38" spans="1:9" x14ac:dyDescent="0.25">
      <c r="A38" s="34"/>
      <c r="B38" s="34">
        <f>RASHODI!B23</f>
        <v>32</v>
      </c>
      <c r="C38" s="35" t="str">
        <f>RASHODI!C23</f>
        <v>Materijalni rashodi</v>
      </c>
      <c r="D38" s="114">
        <f>RASHODI!D23</f>
        <v>142000</v>
      </c>
      <c r="E38" s="36">
        <f>RASHODI!E23</f>
        <v>120000</v>
      </c>
      <c r="F38" s="36">
        <f>RASHODI!F23</f>
        <v>120000</v>
      </c>
      <c r="G38" s="36">
        <f t="shared" si="0"/>
        <v>84.507042253521121</v>
      </c>
      <c r="H38" s="36">
        <f t="shared" si="1"/>
        <v>100</v>
      </c>
      <c r="I38" s="36">
        <f t="shared" si="2"/>
        <v>84.507042253521121</v>
      </c>
    </row>
    <row r="39" spans="1:9" x14ac:dyDescent="0.25">
      <c r="A39" s="34"/>
      <c r="B39" s="34">
        <f>RASHODI!B24</f>
        <v>321</v>
      </c>
      <c r="C39" s="35" t="str">
        <f>RASHODI!C24</f>
        <v>Naknade troškova zaposlenima</v>
      </c>
      <c r="D39" s="114">
        <f>RASHODI!D24</f>
        <v>142000</v>
      </c>
      <c r="E39" s="36">
        <f>RASHODI!E24</f>
        <v>120000</v>
      </c>
      <c r="F39" s="36">
        <f>RASHODI!F24</f>
        <v>120000</v>
      </c>
      <c r="G39" s="36">
        <f t="shared" si="0"/>
        <v>84.507042253521121</v>
      </c>
      <c r="H39" s="36">
        <f t="shared" si="1"/>
        <v>100</v>
      </c>
      <c r="I39" s="36">
        <f t="shared" si="2"/>
        <v>84.507042253521121</v>
      </c>
    </row>
    <row r="40" spans="1:9" ht="21" x14ac:dyDescent="0.25">
      <c r="A40" s="31" t="str">
        <f>RASHODI!A27</f>
        <v xml:space="preserve">Izvor </v>
      </c>
      <c r="B40" s="31" t="str">
        <f>RASHODI!B27</f>
        <v>1.5.</v>
      </c>
      <c r="C40" s="32" t="str">
        <f>RASHODI!C27</f>
        <v>Opći prihodi i primici proračunski korisnik (država)</v>
      </c>
      <c r="D40" s="113">
        <f>RASHODI!D27</f>
        <v>5000</v>
      </c>
      <c r="E40" s="33">
        <f>RASHODI!E27</f>
        <v>5000</v>
      </c>
      <c r="F40" s="33">
        <f>RASHODI!F27</f>
        <v>5000</v>
      </c>
      <c r="G40" s="33">
        <f t="shared" si="0"/>
        <v>100</v>
      </c>
      <c r="H40" s="33">
        <f t="shared" si="1"/>
        <v>100</v>
      </c>
      <c r="I40" s="33">
        <f t="shared" si="2"/>
        <v>100</v>
      </c>
    </row>
    <row r="41" spans="1:9" x14ac:dyDescent="0.25">
      <c r="A41" s="34"/>
      <c r="B41" s="34">
        <f>RASHODI!B28</f>
        <v>3</v>
      </c>
      <c r="C41" s="35" t="str">
        <f>RASHODI!C28</f>
        <v>Rashodi poslovanja</v>
      </c>
      <c r="D41" s="114">
        <f>RASHODI!D28</f>
        <v>5000</v>
      </c>
      <c r="E41" s="36">
        <f>RASHODI!E28</f>
        <v>5000</v>
      </c>
      <c r="F41" s="36">
        <f>RASHODI!F28</f>
        <v>5000</v>
      </c>
      <c r="G41" s="36">
        <f t="shared" si="0"/>
        <v>100</v>
      </c>
      <c r="H41" s="36">
        <f t="shared" si="1"/>
        <v>100</v>
      </c>
      <c r="I41" s="36">
        <f t="shared" si="2"/>
        <v>100</v>
      </c>
    </row>
    <row r="42" spans="1:9" x14ac:dyDescent="0.25">
      <c r="A42" s="34"/>
      <c r="B42" s="34">
        <f>RASHODI!B29</f>
        <v>32</v>
      </c>
      <c r="C42" s="35" t="str">
        <f>RASHODI!C29</f>
        <v>Materijalni rashodi</v>
      </c>
      <c r="D42" s="114">
        <f>RASHODI!D29</f>
        <v>5000</v>
      </c>
      <c r="E42" s="36">
        <f>RASHODI!E29</f>
        <v>5000</v>
      </c>
      <c r="F42" s="36">
        <f>RASHODI!F29</f>
        <v>5000</v>
      </c>
      <c r="G42" s="36">
        <f t="shared" si="0"/>
        <v>100</v>
      </c>
      <c r="H42" s="36">
        <f t="shared" si="1"/>
        <v>100</v>
      </c>
      <c r="I42" s="36">
        <f t="shared" si="2"/>
        <v>100</v>
      </c>
    </row>
    <row r="43" spans="1:9" x14ac:dyDescent="0.25">
      <c r="A43" s="34"/>
      <c r="B43" s="34">
        <f>RASHODI!B30</f>
        <v>322</v>
      </c>
      <c r="C43" s="35" t="str">
        <f>RASHODI!C30</f>
        <v>Rashodi za materijal i energiju</v>
      </c>
      <c r="D43" s="114">
        <f>RASHODI!D30</f>
        <v>5000</v>
      </c>
      <c r="E43" s="36">
        <f>RASHODI!E30</f>
        <v>5000</v>
      </c>
      <c r="F43" s="36">
        <f>RASHODI!F30</f>
        <v>5000</v>
      </c>
      <c r="G43" s="36">
        <f t="shared" si="0"/>
        <v>100</v>
      </c>
      <c r="H43" s="36">
        <f t="shared" si="1"/>
        <v>100</v>
      </c>
      <c r="I43" s="36">
        <f t="shared" si="2"/>
        <v>100</v>
      </c>
    </row>
    <row r="44" spans="1:9" x14ac:dyDescent="0.25">
      <c r="A44" s="31" t="str">
        <f>RASHODI!A32</f>
        <v xml:space="preserve">Izvor </v>
      </c>
      <c r="B44" s="31" t="str">
        <f>RASHODI!B32</f>
        <v>3.3.</v>
      </c>
      <c r="C44" s="32" t="str">
        <f>RASHODI!C32</f>
        <v>Vlastiti prihodi (sufinanciranje)</v>
      </c>
      <c r="D44" s="113">
        <f>RASHODI!D32</f>
        <v>648000</v>
      </c>
      <c r="E44" s="33">
        <f>RASHODI!E32</f>
        <v>648000</v>
      </c>
      <c r="F44" s="33">
        <f>RASHODI!F32</f>
        <v>648000</v>
      </c>
      <c r="G44" s="33">
        <f t="shared" si="0"/>
        <v>100</v>
      </c>
      <c r="H44" s="33">
        <f t="shared" si="1"/>
        <v>100</v>
      </c>
      <c r="I44" s="33">
        <f t="shared" si="2"/>
        <v>100</v>
      </c>
    </row>
    <row r="45" spans="1:9" x14ac:dyDescent="0.25">
      <c r="A45" s="34"/>
      <c r="B45" s="34">
        <f>RASHODI!B33</f>
        <v>3</v>
      </c>
      <c r="C45" s="35" t="str">
        <f>RASHODI!C33</f>
        <v>Rashodi poslovanja</v>
      </c>
      <c r="D45" s="114">
        <f>RASHODI!D33</f>
        <v>648000</v>
      </c>
      <c r="E45" s="36">
        <f>RASHODI!E33</f>
        <v>648000</v>
      </c>
      <c r="F45" s="36">
        <f>RASHODI!F33</f>
        <v>648000</v>
      </c>
      <c r="G45" s="36">
        <f t="shared" si="0"/>
        <v>100</v>
      </c>
      <c r="H45" s="36">
        <f t="shared" si="1"/>
        <v>100</v>
      </c>
      <c r="I45" s="36">
        <f t="shared" si="2"/>
        <v>100</v>
      </c>
    </row>
    <row r="46" spans="1:9" x14ac:dyDescent="0.25">
      <c r="A46" s="34"/>
      <c r="B46" s="34">
        <f>RASHODI!B34</f>
        <v>32</v>
      </c>
      <c r="C46" s="35" t="str">
        <f>RASHODI!C34</f>
        <v>Materijalni rashodi</v>
      </c>
      <c r="D46" s="114">
        <f>RASHODI!D34</f>
        <v>642000</v>
      </c>
      <c r="E46" s="36">
        <f>RASHODI!E34</f>
        <v>642000</v>
      </c>
      <c r="F46" s="36">
        <f>RASHODI!F34</f>
        <v>642000</v>
      </c>
      <c r="G46" s="36">
        <f t="shared" si="0"/>
        <v>100</v>
      </c>
      <c r="H46" s="36">
        <f t="shared" si="1"/>
        <v>100</v>
      </c>
      <c r="I46" s="36">
        <f t="shared" si="2"/>
        <v>100</v>
      </c>
    </row>
    <row r="47" spans="1:9" x14ac:dyDescent="0.25">
      <c r="A47" s="34"/>
      <c r="B47" s="34">
        <f>RASHODI!B35</f>
        <v>321</v>
      </c>
      <c r="C47" s="35" t="str">
        <f>RASHODI!C35</f>
        <v>Naknade troškova zaposlenima</v>
      </c>
      <c r="D47" s="114">
        <f>RASHODI!D35</f>
        <v>35000</v>
      </c>
      <c r="E47" s="36">
        <f>RASHODI!E35</f>
        <v>35000</v>
      </c>
      <c r="F47" s="36">
        <f>RASHODI!F35</f>
        <v>35000</v>
      </c>
      <c r="G47" s="36">
        <f t="shared" si="0"/>
        <v>100</v>
      </c>
      <c r="H47" s="36">
        <f t="shared" si="1"/>
        <v>100</v>
      </c>
      <c r="I47" s="36">
        <f t="shared" si="2"/>
        <v>100</v>
      </c>
    </row>
    <row r="48" spans="1:9" x14ac:dyDescent="0.25">
      <c r="A48" s="40"/>
      <c r="B48" s="40">
        <f>RASHODI!B40</f>
        <v>322</v>
      </c>
      <c r="C48" s="41" t="str">
        <f>RASHODI!C40</f>
        <v>Rashodi za materijal i energiju</v>
      </c>
      <c r="D48" s="115">
        <f>RASHODI!$D$40</f>
        <v>488000</v>
      </c>
      <c r="E48" s="42">
        <f>RASHODI!$E$40</f>
        <v>488000</v>
      </c>
      <c r="F48" s="42">
        <f>RASHODI!$F$40</f>
        <v>488000</v>
      </c>
      <c r="G48" s="42">
        <f t="shared" si="0"/>
        <v>100</v>
      </c>
      <c r="H48" s="42">
        <f t="shared" si="1"/>
        <v>100</v>
      </c>
      <c r="I48" s="42">
        <f t="shared" si="2"/>
        <v>100</v>
      </c>
    </row>
    <row r="49" spans="1:9" x14ac:dyDescent="0.25">
      <c r="A49" s="40"/>
      <c r="B49" s="40">
        <f>RASHODI!B49</f>
        <v>323</v>
      </c>
      <c r="C49" s="41" t="str">
        <f>RASHODI!C49</f>
        <v>Rashodi za usluge</v>
      </c>
      <c r="D49" s="115">
        <f>RASHODI!$D$49</f>
        <v>100000</v>
      </c>
      <c r="E49" s="42">
        <f>RASHODI!$E$49</f>
        <v>100000</v>
      </c>
      <c r="F49" s="42">
        <f>RASHODI!$F$49</f>
        <v>100000</v>
      </c>
      <c r="G49" s="42">
        <f t="shared" si="0"/>
        <v>100</v>
      </c>
      <c r="H49" s="42">
        <f t="shared" si="1"/>
        <v>100</v>
      </c>
      <c r="I49" s="42">
        <f t="shared" si="2"/>
        <v>100</v>
      </c>
    </row>
    <row r="50" spans="1:9" x14ac:dyDescent="0.25">
      <c r="A50" s="40"/>
      <c r="B50" s="40">
        <f>RASHODI!B57</f>
        <v>329</v>
      </c>
      <c r="C50" s="41" t="str">
        <f>RASHODI!C57</f>
        <v>Ostali nespomenuti rashodi poslovanja</v>
      </c>
      <c r="D50" s="115">
        <f>RASHODI!$D$57</f>
        <v>19000</v>
      </c>
      <c r="E50" s="42">
        <f>RASHODI!$E$57</f>
        <v>19000</v>
      </c>
      <c r="F50" s="42">
        <f>RASHODI!$F$57</f>
        <v>19000</v>
      </c>
      <c r="G50" s="42">
        <f t="shared" si="0"/>
        <v>100</v>
      </c>
      <c r="H50" s="42">
        <f t="shared" si="1"/>
        <v>100</v>
      </c>
      <c r="I50" s="42">
        <f t="shared" si="2"/>
        <v>100</v>
      </c>
    </row>
    <row r="51" spans="1:9" x14ac:dyDescent="0.25">
      <c r="A51" s="40"/>
      <c r="B51" s="40">
        <f>RASHODI!B60</f>
        <v>34</v>
      </c>
      <c r="C51" s="41" t="str">
        <f>RASHODI!C60</f>
        <v>Financijski rashodi</v>
      </c>
      <c r="D51" s="115">
        <f>RASHODI!D60</f>
        <v>6000</v>
      </c>
      <c r="E51" s="42">
        <f>RASHODI!E60</f>
        <v>6000</v>
      </c>
      <c r="F51" s="42">
        <f>RASHODI!$F$60</f>
        <v>6000</v>
      </c>
      <c r="G51" s="42">
        <f t="shared" si="0"/>
        <v>100</v>
      </c>
      <c r="H51" s="42">
        <f t="shared" si="1"/>
        <v>100</v>
      </c>
      <c r="I51" s="42">
        <f t="shared" si="2"/>
        <v>100</v>
      </c>
    </row>
    <row r="52" spans="1:9" x14ac:dyDescent="0.25">
      <c r="A52" s="40"/>
      <c r="B52" s="40">
        <f>RASHODI!B61</f>
        <v>343</v>
      </c>
      <c r="C52" s="41" t="str">
        <f>RASHODI!C61</f>
        <v>Ostali financijski rashodi</v>
      </c>
      <c r="D52" s="115">
        <f>RASHODI!D61</f>
        <v>6000</v>
      </c>
      <c r="E52" s="42">
        <f>RASHODI!E61</f>
        <v>6000</v>
      </c>
      <c r="F52" s="42">
        <f>RASHODI!$F$61</f>
        <v>6000</v>
      </c>
      <c r="G52" s="42">
        <f t="shared" si="0"/>
        <v>100</v>
      </c>
      <c r="H52" s="42">
        <f t="shared" si="1"/>
        <v>100</v>
      </c>
      <c r="I52" s="42">
        <f t="shared" si="2"/>
        <v>100</v>
      </c>
    </row>
    <row r="53" spans="1:9" ht="21" customHeight="1" x14ac:dyDescent="0.25">
      <c r="A53" s="28" t="str">
        <f>RASHODI!A63</f>
        <v>Aktivnost</v>
      </c>
      <c r="B53" s="28" t="str">
        <f>RASHODI!B63</f>
        <v>A100002</v>
      </c>
      <c r="C53" s="29" t="str">
        <f>RASHODI!C63</f>
        <v>Otplata obveza po kreditu za dogradnju dječjeg vrtića</v>
      </c>
      <c r="D53" s="112">
        <f>RASHODI!D63</f>
        <v>1430000</v>
      </c>
      <c r="E53" s="30">
        <f>RASHODI!E63</f>
        <v>50000</v>
      </c>
      <c r="F53" s="30">
        <f>RASHODI!F63</f>
        <v>50000</v>
      </c>
      <c r="G53" s="30">
        <f t="shared" si="0"/>
        <v>3.4965034965034967</v>
      </c>
      <c r="H53" s="30">
        <f t="shared" si="1"/>
        <v>100</v>
      </c>
      <c r="I53" s="30">
        <f t="shared" si="2"/>
        <v>3.4965034965034967</v>
      </c>
    </row>
    <row r="54" spans="1:9" x14ac:dyDescent="0.25">
      <c r="A54" s="31" t="str">
        <f>RASHODI!A64</f>
        <v xml:space="preserve">Izvor </v>
      </c>
      <c r="B54" s="31" t="str">
        <f>RASHODI!B64</f>
        <v>1.4.</v>
      </c>
      <c r="C54" s="32" t="str">
        <f>RASHODI!C64</f>
        <v>Opći prihodi i primici proračunski korisnik (grad)</v>
      </c>
      <c r="D54" s="113">
        <f>RASHODI!D64</f>
        <v>0</v>
      </c>
      <c r="E54" s="33">
        <f>RASHODI!E64</f>
        <v>50000</v>
      </c>
      <c r="F54" s="33">
        <f>RASHODI!F64</f>
        <v>50000</v>
      </c>
      <c r="G54" s="33"/>
      <c r="H54" s="33">
        <f t="shared" si="1"/>
        <v>100</v>
      </c>
      <c r="I54" s="33"/>
    </row>
    <row r="55" spans="1:9" x14ac:dyDescent="0.25">
      <c r="A55" s="34"/>
      <c r="B55" s="34">
        <f>RASHODI!B65</f>
        <v>3</v>
      </c>
      <c r="C55" s="35" t="str">
        <f>RASHODI!C65</f>
        <v>Rashodi poslovanja</v>
      </c>
      <c r="D55" s="114">
        <f>RASHODI!D65</f>
        <v>0</v>
      </c>
      <c r="E55" s="36">
        <f>RASHODI!E65</f>
        <v>50000</v>
      </c>
      <c r="F55" s="36">
        <f>RASHODI!F65</f>
        <v>50000</v>
      </c>
      <c r="G55" s="36"/>
      <c r="H55" s="36">
        <f t="shared" si="1"/>
        <v>100</v>
      </c>
      <c r="I55" s="36"/>
    </row>
    <row r="56" spans="1:9" x14ac:dyDescent="0.25">
      <c r="A56" s="40"/>
      <c r="B56" s="40">
        <f>RASHODI!B66</f>
        <v>34</v>
      </c>
      <c r="C56" s="41" t="str">
        <f>RASHODI!C66</f>
        <v>Financijski rashodi</v>
      </c>
      <c r="D56" s="115">
        <f>RASHODI!D66</f>
        <v>0</v>
      </c>
      <c r="E56" s="42">
        <f>RASHODI!E66</f>
        <v>50000</v>
      </c>
      <c r="F56" s="42">
        <f>RASHODI!F66</f>
        <v>50000</v>
      </c>
      <c r="G56" s="42"/>
      <c r="H56" s="42">
        <f t="shared" si="1"/>
        <v>100</v>
      </c>
      <c r="I56" s="42"/>
    </row>
    <row r="57" spans="1:9" x14ac:dyDescent="0.25">
      <c r="A57" s="34"/>
      <c r="B57" s="34">
        <f>RASHODI!B67</f>
        <v>342</v>
      </c>
      <c r="C57" s="41" t="str">
        <f>RASHODI!C67</f>
        <v>Kamate za primljene kredite i zajmove</v>
      </c>
      <c r="D57" s="114">
        <f>RASHODI!D67</f>
        <v>0</v>
      </c>
      <c r="E57" s="36">
        <f>RASHODI!E67</f>
        <v>50000</v>
      </c>
      <c r="F57" s="36">
        <f>RASHODI!F67</f>
        <v>50000</v>
      </c>
      <c r="G57" s="36"/>
      <c r="H57" s="36">
        <f t="shared" si="1"/>
        <v>100</v>
      </c>
      <c r="I57" s="36"/>
    </row>
    <row r="58" spans="1:9" x14ac:dyDescent="0.25">
      <c r="A58" s="40"/>
      <c r="B58" s="40">
        <f>RASHODI!B69</f>
        <v>5</v>
      </c>
      <c r="C58" s="41" t="str">
        <f>RASHODI!C69</f>
        <v>Izdaci za financijsku imovinu i otplate zajmova</v>
      </c>
      <c r="D58" s="115">
        <f>RASHODI!D69</f>
        <v>0</v>
      </c>
      <c r="E58" s="42">
        <f>RASHODI!E69</f>
        <v>0</v>
      </c>
      <c r="F58" s="42">
        <f>RASHODI!F69</f>
        <v>0</v>
      </c>
      <c r="G58" s="42"/>
      <c r="H58" s="42"/>
      <c r="I58" s="42"/>
    </row>
    <row r="59" spans="1:9" ht="21" x14ac:dyDescent="0.25">
      <c r="A59" s="40"/>
      <c r="B59" s="40">
        <f>RASHODI!B70</f>
        <v>54</v>
      </c>
      <c r="C59" s="41" t="str">
        <f>RASHODI!C70</f>
        <v>Izdaci za otplatu glavnice primljenih kredita i zajmova</v>
      </c>
      <c r="D59" s="115">
        <f>RASHODI!D70</f>
        <v>0</v>
      </c>
      <c r="E59" s="42">
        <f>RASHODI!E70</f>
        <v>0</v>
      </c>
      <c r="F59" s="42">
        <f>RASHODI!F70</f>
        <v>0</v>
      </c>
      <c r="G59" s="42"/>
      <c r="H59" s="42"/>
      <c r="I59" s="42"/>
    </row>
    <row r="60" spans="1:9" ht="38.25" x14ac:dyDescent="0.25">
      <c r="A60" s="40"/>
      <c r="B60" s="40">
        <f>RASHODI!B71</f>
        <v>544</v>
      </c>
      <c r="C60" s="1" t="str">
        <f>RASHODI!C71</f>
        <v>Otplata glavnice primljenih kredita i zajmova od kreditnih i ostalih financijskih institucija izvan javnog sektora</v>
      </c>
      <c r="D60" s="115">
        <f>RASHODI!D71</f>
        <v>0</v>
      </c>
      <c r="E60" s="42">
        <f>RASHODI!E71</f>
        <v>0</v>
      </c>
      <c r="F60" s="42">
        <f>RASHODI!F71</f>
        <v>0</v>
      </c>
      <c r="G60" s="42"/>
      <c r="H60" s="42"/>
      <c r="I60" s="42"/>
    </row>
    <row r="61" spans="1:9" x14ac:dyDescent="0.25">
      <c r="A61" s="71" t="s">
        <v>8</v>
      </c>
      <c r="B61" s="71" t="s">
        <v>24</v>
      </c>
      <c r="C61" s="72" t="s">
        <v>25</v>
      </c>
      <c r="D61" s="79">
        <f>RASHODI!D73</f>
        <v>1430000</v>
      </c>
      <c r="E61" s="79">
        <f>RASHODI!E73</f>
        <v>1430000</v>
      </c>
      <c r="F61" s="79">
        <f>RASHODI!F73</f>
        <v>1430000</v>
      </c>
      <c r="G61" s="106">
        <f t="shared" si="0"/>
        <v>100</v>
      </c>
      <c r="H61" s="106">
        <f t="shared" si="1"/>
        <v>100</v>
      </c>
      <c r="I61" s="106">
        <f t="shared" si="2"/>
        <v>100</v>
      </c>
    </row>
    <row r="62" spans="1:9" x14ac:dyDescent="0.25">
      <c r="A62" s="87"/>
      <c r="B62" s="89">
        <v>3</v>
      </c>
      <c r="C62" s="90" t="s">
        <v>128</v>
      </c>
      <c r="D62" s="88">
        <f>RASHODI!D74</f>
        <v>62000</v>
      </c>
      <c r="E62" s="88">
        <f>RASHODI!E74</f>
        <v>62000</v>
      </c>
      <c r="F62" s="88">
        <f>RASHODI!F74</f>
        <v>62000</v>
      </c>
      <c r="G62" s="102">
        <f t="shared" si="0"/>
        <v>100</v>
      </c>
      <c r="H62" s="102">
        <f t="shared" si="1"/>
        <v>100</v>
      </c>
      <c r="I62" s="102">
        <f t="shared" si="2"/>
        <v>100</v>
      </c>
    </row>
    <row r="63" spans="1:9" x14ac:dyDescent="0.25">
      <c r="A63" s="87"/>
      <c r="B63" s="91">
        <v>34</v>
      </c>
      <c r="C63" s="92" t="s">
        <v>135</v>
      </c>
      <c r="D63" s="88">
        <f>RASHODI!D75</f>
        <v>62000</v>
      </c>
      <c r="E63" s="88">
        <f>RASHODI!E75</f>
        <v>62000</v>
      </c>
      <c r="F63" s="88">
        <f>RASHODI!F75</f>
        <v>62000</v>
      </c>
      <c r="G63" s="102">
        <f t="shared" si="0"/>
        <v>100</v>
      </c>
      <c r="H63" s="102">
        <f t="shared" si="1"/>
        <v>100</v>
      </c>
      <c r="I63" s="102">
        <f t="shared" si="2"/>
        <v>100</v>
      </c>
    </row>
    <row r="64" spans="1:9" x14ac:dyDescent="0.25">
      <c r="A64" s="87"/>
      <c r="B64" s="89">
        <v>342</v>
      </c>
      <c r="C64" s="92" t="s">
        <v>137</v>
      </c>
      <c r="D64" s="88">
        <f>RASHODI!D76</f>
        <v>62000</v>
      </c>
      <c r="E64" s="88">
        <f>RASHODI!E76</f>
        <v>62000</v>
      </c>
      <c r="F64" s="88">
        <f>RASHODI!F76</f>
        <v>62000</v>
      </c>
      <c r="G64" s="102">
        <f t="shared" si="0"/>
        <v>100</v>
      </c>
      <c r="H64" s="102">
        <f t="shared" si="1"/>
        <v>100</v>
      </c>
      <c r="I64" s="102">
        <f t="shared" si="2"/>
        <v>100</v>
      </c>
    </row>
    <row r="65" spans="1:9" x14ac:dyDescent="0.25">
      <c r="A65" s="87"/>
      <c r="B65" s="91">
        <v>5</v>
      </c>
      <c r="C65" s="92" t="s">
        <v>138</v>
      </c>
      <c r="D65" s="88">
        <f>RASHODI!D78</f>
        <v>1368000</v>
      </c>
      <c r="E65" s="88">
        <f>RASHODI!E78</f>
        <v>1368000</v>
      </c>
      <c r="F65" s="88">
        <f>RASHODI!F78</f>
        <v>1368000</v>
      </c>
      <c r="G65" s="102">
        <f t="shared" si="0"/>
        <v>100</v>
      </c>
      <c r="H65" s="102">
        <f t="shared" si="1"/>
        <v>100</v>
      </c>
      <c r="I65" s="102">
        <f t="shared" si="2"/>
        <v>100</v>
      </c>
    </row>
    <row r="66" spans="1:9" ht="21" x14ac:dyDescent="0.25">
      <c r="A66" s="87"/>
      <c r="B66" s="91">
        <v>54</v>
      </c>
      <c r="C66" s="92" t="s">
        <v>139</v>
      </c>
      <c r="D66" s="88">
        <f>RASHODI!D79</f>
        <v>1368000</v>
      </c>
      <c r="E66" s="88">
        <f>RASHODI!E79</f>
        <v>1368000</v>
      </c>
      <c r="F66" s="88">
        <f>RASHODI!F79</f>
        <v>1368000</v>
      </c>
      <c r="G66" s="102">
        <f t="shared" si="0"/>
        <v>100</v>
      </c>
      <c r="H66" s="102">
        <f t="shared" si="1"/>
        <v>100</v>
      </c>
      <c r="I66" s="102">
        <f t="shared" si="2"/>
        <v>100</v>
      </c>
    </row>
    <row r="67" spans="1:9" ht="31.5" x14ac:dyDescent="0.25">
      <c r="A67" s="87"/>
      <c r="B67" s="91">
        <v>544</v>
      </c>
      <c r="C67" s="95" t="s">
        <v>140</v>
      </c>
      <c r="D67" s="88">
        <f>RASHODI!D80</f>
        <v>1368000</v>
      </c>
      <c r="E67" s="88">
        <f>RASHODI!E80</f>
        <v>1368000</v>
      </c>
      <c r="F67" s="88">
        <f>RASHODI!F80</f>
        <v>1368000</v>
      </c>
      <c r="G67" s="102">
        <f t="shared" ref="G67:G72" si="3">E67/D67*100</f>
        <v>100</v>
      </c>
      <c r="H67" s="102">
        <f t="shared" ref="H67:H72" si="4">F67/E67*100</f>
        <v>100</v>
      </c>
      <c r="I67" s="102">
        <f t="shared" ref="I67:I72" si="5">F67/D67*100</f>
        <v>100</v>
      </c>
    </row>
    <row r="68" spans="1:9" ht="21" x14ac:dyDescent="0.25">
      <c r="A68" s="28" t="str">
        <f>RASHODI!A82</f>
        <v>Kapitalni projekt</v>
      </c>
      <c r="B68" s="28" t="str">
        <f>RASHODI!B82</f>
        <v>K100000</v>
      </c>
      <c r="C68" s="29" t="str">
        <f>RASHODI!C82</f>
        <v>Nabava dugotrajne imovine</v>
      </c>
      <c r="D68" s="112">
        <f>RASHODI!D82</f>
        <v>30000</v>
      </c>
      <c r="E68" s="30">
        <f>RASHODI!E82</f>
        <v>30000</v>
      </c>
      <c r="F68" s="30">
        <f>RASHODI!F82</f>
        <v>30000</v>
      </c>
      <c r="G68" s="30">
        <f t="shared" si="3"/>
        <v>100</v>
      </c>
      <c r="H68" s="30">
        <f t="shared" si="4"/>
        <v>100</v>
      </c>
      <c r="I68" s="30">
        <f t="shared" si="5"/>
        <v>100</v>
      </c>
    </row>
    <row r="69" spans="1:9" x14ac:dyDescent="0.25">
      <c r="A69" s="31" t="str">
        <f>RASHODI!A83</f>
        <v xml:space="preserve">Izvor </v>
      </c>
      <c r="B69" s="31" t="str">
        <f>RASHODI!B83</f>
        <v>3.3.</v>
      </c>
      <c r="C69" s="32" t="str">
        <f>RASHODI!C83</f>
        <v>Vlastiti prihodi (sufinanciranje)</v>
      </c>
      <c r="D69" s="113">
        <f>RASHODI!D83</f>
        <v>30000</v>
      </c>
      <c r="E69" s="33">
        <f>RASHODI!E83</f>
        <v>30000</v>
      </c>
      <c r="F69" s="33">
        <f>RASHODI!F83</f>
        <v>30000</v>
      </c>
      <c r="G69" s="33">
        <f t="shared" si="3"/>
        <v>100</v>
      </c>
      <c r="H69" s="33">
        <f t="shared" si="4"/>
        <v>100</v>
      </c>
      <c r="I69" s="33">
        <f t="shared" si="5"/>
        <v>100</v>
      </c>
    </row>
    <row r="70" spans="1:9" x14ac:dyDescent="0.25">
      <c r="A70" s="34"/>
      <c r="B70" s="34">
        <f>RASHODI!B84</f>
        <v>4</v>
      </c>
      <c r="C70" s="35" t="str">
        <f>RASHODI!C84</f>
        <v>Rashodi za nabavu nefinancijske imovine</v>
      </c>
      <c r="D70" s="114">
        <f>RASHODI!D84</f>
        <v>30000</v>
      </c>
      <c r="E70" s="36">
        <f>RASHODI!E84</f>
        <v>30000</v>
      </c>
      <c r="F70" s="36">
        <f>RASHODI!F84</f>
        <v>30000</v>
      </c>
      <c r="G70" s="36">
        <f t="shared" si="3"/>
        <v>100</v>
      </c>
      <c r="H70" s="36">
        <f t="shared" si="4"/>
        <v>100</v>
      </c>
      <c r="I70" s="36">
        <f t="shared" si="5"/>
        <v>100</v>
      </c>
    </row>
    <row r="71" spans="1:9" ht="26.25" x14ac:dyDescent="0.25">
      <c r="A71" s="34"/>
      <c r="B71" s="34">
        <f>RASHODI!B85</f>
        <v>42</v>
      </c>
      <c r="C71" s="2" t="str">
        <f>RASHODI!C85</f>
        <v>Rashodi za nabavu proizvedene dugotrajne imovine</v>
      </c>
      <c r="D71" s="114">
        <f>RASHODI!D85</f>
        <v>30000</v>
      </c>
      <c r="E71" s="36">
        <f>RASHODI!E85</f>
        <v>30000</v>
      </c>
      <c r="F71" s="36">
        <f>RASHODI!F85</f>
        <v>30000</v>
      </c>
      <c r="G71" s="36">
        <f t="shared" si="3"/>
        <v>100</v>
      </c>
      <c r="H71" s="36">
        <f t="shared" si="4"/>
        <v>100</v>
      </c>
      <c r="I71" s="36">
        <f t="shared" si="5"/>
        <v>100</v>
      </c>
    </row>
    <row r="72" spans="1:9" x14ac:dyDescent="0.25">
      <c r="A72" s="34"/>
      <c r="B72" s="34">
        <f>RASHODI!B86</f>
        <v>422</v>
      </c>
      <c r="C72" s="2" t="str">
        <f>RASHODI!C86</f>
        <v>Postrojenja i oprema</v>
      </c>
      <c r="D72" s="114">
        <f>RASHODI!D86</f>
        <v>30000</v>
      </c>
      <c r="E72" s="36">
        <f>RASHODI!E86</f>
        <v>30000</v>
      </c>
      <c r="F72" s="36">
        <f>RASHODI!F86</f>
        <v>30000</v>
      </c>
      <c r="G72" s="36">
        <f t="shared" si="3"/>
        <v>100</v>
      </c>
      <c r="H72" s="36">
        <f t="shared" si="4"/>
        <v>100</v>
      </c>
      <c r="I72" s="36">
        <f t="shared" si="5"/>
        <v>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workbookViewId="0">
      <selection activeCell="H19" sqref="H19:H22"/>
    </sheetView>
  </sheetViews>
  <sheetFormatPr defaultRowHeight="15" x14ac:dyDescent="0.25"/>
  <cols>
    <col min="1" max="2" width="10.7109375" style="18" customWidth="1"/>
    <col min="3" max="3" width="40.7109375" style="18" customWidth="1"/>
    <col min="4" max="6" width="11.7109375" style="49" customWidth="1"/>
    <col min="7" max="9" width="8.42578125" style="49" customWidth="1"/>
    <col min="10" max="16384" width="9.140625" style="18"/>
  </cols>
  <sheetData>
    <row r="1" spans="1:9" s="37" customFormat="1" ht="21" x14ac:dyDescent="0.2">
      <c r="A1" s="14" t="s">
        <v>1</v>
      </c>
      <c r="B1" s="14" t="s">
        <v>2</v>
      </c>
      <c r="C1" s="14" t="s">
        <v>3</v>
      </c>
      <c r="D1" s="17" t="s">
        <v>169</v>
      </c>
      <c r="E1" s="17" t="s">
        <v>170</v>
      </c>
      <c r="F1" s="16" t="s">
        <v>171</v>
      </c>
      <c r="G1" s="84" t="s">
        <v>153</v>
      </c>
      <c r="H1" s="84" t="s">
        <v>154</v>
      </c>
      <c r="I1" s="84" t="s">
        <v>155</v>
      </c>
    </row>
    <row r="2" spans="1:9" x14ac:dyDescent="0.25">
      <c r="A2" s="45" t="s">
        <v>0</v>
      </c>
      <c r="B2" s="45" t="s">
        <v>0</v>
      </c>
      <c r="C2" s="46" t="s">
        <v>4</v>
      </c>
      <c r="D2" s="21">
        <f>D3</f>
        <v>5125000</v>
      </c>
      <c r="E2" s="21">
        <f t="shared" ref="E2:F2" si="0">E3</f>
        <v>3723000</v>
      </c>
      <c r="F2" s="21">
        <f t="shared" si="0"/>
        <v>3723000</v>
      </c>
      <c r="G2" s="21">
        <f>E2/D2*100</f>
        <v>72.643902439024387</v>
      </c>
      <c r="H2" s="21">
        <f>F2/E2*100</f>
        <v>100</v>
      </c>
      <c r="I2" s="21">
        <f>F2/D2*100</f>
        <v>72.643902439024387</v>
      </c>
    </row>
    <row r="3" spans="1:9" x14ac:dyDescent="0.25">
      <c r="A3" s="43" t="s">
        <v>5</v>
      </c>
      <c r="B3" s="43" t="s">
        <v>6</v>
      </c>
      <c r="C3" s="44" t="s">
        <v>7</v>
      </c>
      <c r="D3" s="24">
        <f>D4+D9+D14+D19</f>
        <v>5125000</v>
      </c>
      <c r="E3" s="24">
        <f t="shared" ref="E3:F3" si="1">E4+E9+E14+E19</f>
        <v>3723000</v>
      </c>
      <c r="F3" s="24">
        <f t="shared" si="1"/>
        <v>3723000</v>
      </c>
      <c r="G3" s="24">
        <f t="shared" ref="G3:G22" si="2">E3/D3*100</f>
        <v>72.643902439024387</v>
      </c>
      <c r="H3" s="24">
        <f t="shared" ref="H3:H22" si="3">F3/E3*100</f>
        <v>100</v>
      </c>
      <c r="I3" s="24">
        <f t="shared" ref="I3:I22" si="4">F3/D3*100</f>
        <v>72.643902439024387</v>
      </c>
    </row>
    <row r="4" spans="1:9" x14ac:dyDescent="0.25">
      <c r="A4" s="31" t="s">
        <v>8</v>
      </c>
      <c r="B4" s="31" t="s">
        <v>9</v>
      </c>
      <c r="C4" s="32" t="s">
        <v>10</v>
      </c>
      <c r="D4" s="47">
        <f>D5</f>
        <v>3010000</v>
      </c>
      <c r="E4" s="47">
        <f t="shared" ref="E4:F5" si="5">E5</f>
        <v>3038000</v>
      </c>
      <c r="F4" s="47">
        <f t="shared" si="5"/>
        <v>3038000</v>
      </c>
      <c r="G4" s="47">
        <f t="shared" si="2"/>
        <v>100.93023255813954</v>
      </c>
      <c r="H4" s="47">
        <f t="shared" si="3"/>
        <v>100</v>
      </c>
      <c r="I4" s="47">
        <f t="shared" si="4"/>
        <v>100.93023255813954</v>
      </c>
    </row>
    <row r="5" spans="1:9" x14ac:dyDescent="0.25">
      <c r="A5" s="34"/>
      <c r="B5" s="34">
        <v>6</v>
      </c>
      <c r="C5" s="3" t="s">
        <v>144</v>
      </c>
      <c r="D5" s="48">
        <f>D6</f>
        <v>3010000</v>
      </c>
      <c r="E5" s="48">
        <f t="shared" si="5"/>
        <v>3038000</v>
      </c>
      <c r="F5" s="48">
        <f t="shared" si="5"/>
        <v>3038000</v>
      </c>
      <c r="G5" s="48">
        <f t="shared" si="2"/>
        <v>100.93023255813954</v>
      </c>
      <c r="H5" s="48">
        <f t="shared" si="3"/>
        <v>100</v>
      </c>
      <c r="I5" s="48">
        <f t="shared" si="4"/>
        <v>100.93023255813954</v>
      </c>
    </row>
    <row r="6" spans="1:9" ht="25.5" x14ac:dyDescent="0.25">
      <c r="A6" s="34"/>
      <c r="B6" s="34">
        <v>67</v>
      </c>
      <c r="C6" s="4" t="s">
        <v>145</v>
      </c>
      <c r="D6" s="48">
        <f>D7</f>
        <v>3010000</v>
      </c>
      <c r="E6" s="48">
        <f>E7</f>
        <v>3038000</v>
      </c>
      <c r="F6" s="48">
        <f>F7</f>
        <v>3038000</v>
      </c>
      <c r="G6" s="48">
        <f t="shared" si="2"/>
        <v>100.93023255813954</v>
      </c>
      <c r="H6" s="48">
        <f t="shared" si="3"/>
        <v>100</v>
      </c>
      <c r="I6" s="48">
        <f t="shared" si="4"/>
        <v>100.93023255813954</v>
      </c>
    </row>
    <row r="7" spans="1:9" ht="25.5" x14ac:dyDescent="0.25">
      <c r="A7" s="34"/>
      <c r="B7" s="34">
        <v>671</v>
      </c>
      <c r="C7" s="4" t="s">
        <v>146</v>
      </c>
      <c r="D7" s="48">
        <f>D8</f>
        <v>3010000</v>
      </c>
      <c r="E7" s="48">
        <v>3038000</v>
      </c>
      <c r="F7" s="48">
        <v>3038000</v>
      </c>
      <c r="G7" s="48">
        <f t="shared" si="2"/>
        <v>100.93023255813954</v>
      </c>
      <c r="H7" s="48">
        <f t="shared" si="3"/>
        <v>100</v>
      </c>
      <c r="I7" s="48">
        <f t="shared" si="4"/>
        <v>100.93023255813954</v>
      </c>
    </row>
    <row r="8" spans="1:9" x14ac:dyDescent="0.25">
      <c r="A8" s="38" t="s">
        <v>11</v>
      </c>
      <c r="B8" s="38" t="s">
        <v>12</v>
      </c>
      <c r="C8" s="39" t="s">
        <v>13</v>
      </c>
      <c r="D8" s="50">
        <v>3010000</v>
      </c>
      <c r="E8" s="50"/>
      <c r="F8" s="50"/>
      <c r="G8" s="50"/>
      <c r="H8" s="50"/>
      <c r="I8" s="50"/>
    </row>
    <row r="9" spans="1:9" ht="21" x14ac:dyDescent="0.25">
      <c r="A9" s="31" t="s">
        <v>8</v>
      </c>
      <c r="B9" s="31" t="s">
        <v>14</v>
      </c>
      <c r="C9" s="32" t="s">
        <v>15</v>
      </c>
      <c r="D9" s="47">
        <f>D10</f>
        <v>5000</v>
      </c>
      <c r="E9" s="47">
        <f t="shared" ref="E9:F10" si="6">E10</f>
        <v>5000</v>
      </c>
      <c r="F9" s="47">
        <f t="shared" si="6"/>
        <v>5000</v>
      </c>
      <c r="G9" s="47">
        <f t="shared" si="2"/>
        <v>100</v>
      </c>
      <c r="H9" s="47">
        <f t="shared" si="3"/>
        <v>100</v>
      </c>
      <c r="I9" s="47">
        <f t="shared" si="4"/>
        <v>100</v>
      </c>
    </row>
    <row r="10" spans="1:9" x14ac:dyDescent="0.25">
      <c r="A10" s="34"/>
      <c r="B10" s="34">
        <v>6</v>
      </c>
      <c r="C10" s="3" t="s">
        <v>144</v>
      </c>
      <c r="D10" s="48">
        <f>D11</f>
        <v>5000</v>
      </c>
      <c r="E10" s="48">
        <f t="shared" si="6"/>
        <v>5000</v>
      </c>
      <c r="F10" s="48">
        <f t="shared" si="6"/>
        <v>5000</v>
      </c>
      <c r="G10" s="48">
        <f t="shared" si="2"/>
        <v>100</v>
      </c>
      <c r="H10" s="48">
        <f t="shared" si="3"/>
        <v>100</v>
      </c>
      <c r="I10" s="48">
        <f t="shared" si="4"/>
        <v>100</v>
      </c>
    </row>
    <row r="11" spans="1:9" ht="25.5" x14ac:dyDescent="0.25">
      <c r="A11" s="34"/>
      <c r="B11" s="34">
        <v>63</v>
      </c>
      <c r="C11" s="4" t="s">
        <v>147</v>
      </c>
      <c r="D11" s="48">
        <f>D12</f>
        <v>5000</v>
      </c>
      <c r="E11" s="48">
        <f>E12</f>
        <v>5000</v>
      </c>
      <c r="F11" s="48">
        <f>F12</f>
        <v>5000</v>
      </c>
      <c r="G11" s="48">
        <f t="shared" si="2"/>
        <v>100</v>
      </c>
      <c r="H11" s="48">
        <f t="shared" si="3"/>
        <v>100</v>
      </c>
      <c r="I11" s="48">
        <f t="shared" si="4"/>
        <v>100</v>
      </c>
    </row>
    <row r="12" spans="1:9" ht="25.5" x14ac:dyDescent="0.25">
      <c r="A12" s="34"/>
      <c r="B12" s="34">
        <v>636</v>
      </c>
      <c r="C12" s="4" t="s">
        <v>148</v>
      </c>
      <c r="D12" s="48">
        <f>D13</f>
        <v>5000</v>
      </c>
      <c r="E12" s="48">
        <v>5000</v>
      </c>
      <c r="F12" s="48">
        <v>5000</v>
      </c>
      <c r="G12" s="48">
        <f t="shared" si="2"/>
        <v>100</v>
      </c>
      <c r="H12" s="48">
        <f t="shared" si="3"/>
        <v>100</v>
      </c>
      <c r="I12" s="48">
        <f t="shared" si="4"/>
        <v>100</v>
      </c>
    </row>
    <row r="13" spans="1:9" x14ac:dyDescent="0.25">
      <c r="A13" s="38" t="s">
        <v>16</v>
      </c>
      <c r="B13" s="38" t="s">
        <v>17</v>
      </c>
      <c r="C13" s="39" t="s">
        <v>18</v>
      </c>
      <c r="D13" s="50">
        <v>5000</v>
      </c>
      <c r="E13" s="50"/>
      <c r="F13" s="50"/>
      <c r="G13" s="50"/>
      <c r="H13" s="50"/>
      <c r="I13" s="50"/>
    </row>
    <row r="14" spans="1:9" x14ac:dyDescent="0.25">
      <c r="A14" s="31" t="s">
        <v>8</v>
      </c>
      <c r="B14" s="31" t="s">
        <v>19</v>
      </c>
      <c r="C14" s="32" t="s">
        <v>20</v>
      </c>
      <c r="D14" s="47">
        <f>D15</f>
        <v>680000</v>
      </c>
      <c r="E14" s="47">
        <f t="shared" ref="E14:F15" si="7">E15</f>
        <v>680000</v>
      </c>
      <c r="F14" s="47">
        <f t="shared" si="7"/>
        <v>680000</v>
      </c>
      <c r="G14" s="47">
        <f t="shared" si="2"/>
        <v>100</v>
      </c>
      <c r="H14" s="47">
        <f t="shared" si="3"/>
        <v>100</v>
      </c>
      <c r="I14" s="47">
        <f t="shared" si="4"/>
        <v>100</v>
      </c>
    </row>
    <row r="15" spans="1:9" x14ac:dyDescent="0.25">
      <c r="A15" s="34"/>
      <c r="B15" s="34">
        <v>6</v>
      </c>
      <c r="C15" s="3" t="s">
        <v>144</v>
      </c>
      <c r="D15" s="48">
        <f>D16</f>
        <v>680000</v>
      </c>
      <c r="E15" s="48">
        <f t="shared" si="7"/>
        <v>680000</v>
      </c>
      <c r="F15" s="48">
        <f t="shared" si="7"/>
        <v>680000</v>
      </c>
      <c r="G15" s="48">
        <f t="shared" si="2"/>
        <v>100</v>
      </c>
      <c r="H15" s="48">
        <f t="shared" si="3"/>
        <v>100</v>
      </c>
      <c r="I15" s="48">
        <f t="shared" si="4"/>
        <v>100</v>
      </c>
    </row>
    <row r="16" spans="1:9" ht="25.5" x14ac:dyDescent="0.25">
      <c r="A16" s="34"/>
      <c r="B16" s="34">
        <v>65</v>
      </c>
      <c r="C16" s="4" t="s">
        <v>149</v>
      </c>
      <c r="D16" s="48">
        <f>D17</f>
        <v>680000</v>
      </c>
      <c r="E16" s="48">
        <f>E17</f>
        <v>680000</v>
      </c>
      <c r="F16" s="48">
        <f>F17</f>
        <v>680000</v>
      </c>
      <c r="G16" s="48">
        <f t="shared" si="2"/>
        <v>100</v>
      </c>
      <c r="H16" s="48">
        <f t="shared" si="3"/>
        <v>100</v>
      </c>
      <c r="I16" s="48">
        <f t="shared" si="4"/>
        <v>100</v>
      </c>
    </row>
    <row r="17" spans="1:9" x14ac:dyDescent="0.25">
      <c r="A17" s="34"/>
      <c r="B17" s="34">
        <v>652</v>
      </c>
      <c r="C17" s="4" t="s">
        <v>150</v>
      </c>
      <c r="D17" s="48">
        <f>D18</f>
        <v>680000</v>
      </c>
      <c r="E17" s="48">
        <v>680000</v>
      </c>
      <c r="F17" s="48">
        <v>680000</v>
      </c>
      <c r="G17" s="48">
        <f t="shared" si="2"/>
        <v>100</v>
      </c>
      <c r="H17" s="48">
        <f t="shared" si="3"/>
        <v>100</v>
      </c>
      <c r="I17" s="48">
        <f t="shared" si="4"/>
        <v>100</v>
      </c>
    </row>
    <row r="18" spans="1:9" x14ac:dyDescent="0.25">
      <c r="A18" s="38" t="s">
        <v>21</v>
      </c>
      <c r="B18" s="38" t="s">
        <v>22</v>
      </c>
      <c r="C18" s="39" t="s">
        <v>23</v>
      </c>
      <c r="D18" s="50">
        <v>680000</v>
      </c>
      <c r="E18" s="50"/>
      <c r="F18" s="50"/>
      <c r="G18" s="50"/>
      <c r="H18" s="50"/>
      <c r="I18" s="50"/>
    </row>
    <row r="19" spans="1:9" x14ac:dyDescent="0.25">
      <c r="A19" s="31" t="s">
        <v>8</v>
      </c>
      <c r="B19" s="31" t="s">
        <v>24</v>
      </c>
      <c r="C19" s="32" t="s">
        <v>163</v>
      </c>
      <c r="D19" s="47">
        <f>D20</f>
        <v>1430000</v>
      </c>
      <c r="E19" s="47">
        <f t="shared" ref="E19:F22" si="8">E20</f>
        <v>0</v>
      </c>
      <c r="F19" s="47">
        <f t="shared" si="8"/>
        <v>0</v>
      </c>
      <c r="G19" s="47">
        <f t="shared" si="2"/>
        <v>0</v>
      </c>
      <c r="H19" s="47"/>
      <c r="I19" s="47">
        <f t="shared" si="4"/>
        <v>0</v>
      </c>
    </row>
    <row r="20" spans="1:9" x14ac:dyDescent="0.25">
      <c r="A20" s="34"/>
      <c r="B20" s="34">
        <v>6</v>
      </c>
      <c r="C20" s="3" t="s">
        <v>144</v>
      </c>
      <c r="D20" s="48">
        <f>D21</f>
        <v>1430000</v>
      </c>
      <c r="E20" s="48">
        <f t="shared" si="8"/>
        <v>0</v>
      </c>
      <c r="F20" s="48">
        <f t="shared" si="8"/>
        <v>0</v>
      </c>
      <c r="G20" s="48">
        <f t="shared" si="2"/>
        <v>0</v>
      </c>
      <c r="H20" s="48"/>
      <c r="I20" s="48">
        <f t="shared" si="4"/>
        <v>0</v>
      </c>
    </row>
    <row r="21" spans="1:9" ht="25.5" x14ac:dyDescent="0.25">
      <c r="A21" s="34"/>
      <c r="B21" s="34">
        <v>63</v>
      </c>
      <c r="C21" s="4" t="s">
        <v>147</v>
      </c>
      <c r="D21" s="48">
        <f>D22</f>
        <v>1430000</v>
      </c>
      <c r="E21" s="48">
        <f>E22</f>
        <v>0</v>
      </c>
      <c r="F21" s="48">
        <f>F22</f>
        <v>0</v>
      </c>
      <c r="G21" s="48">
        <f t="shared" si="2"/>
        <v>0</v>
      </c>
      <c r="H21" s="48"/>
      <c r="I21" s="48">
        <f t="shared" si="4"/>
        <v>0</v>
      </c>
    </row>
    <row r="22" spans="1:9" x14ac:dyDescent="0.25">
      <c r="A22" s="34"/>
      <c r="B22" s="34">
        <v>633</v>
      </c>
      <c r="C22" s="4" t="s">
        <v>151</v>
      </c>
      <c r="D22" s="48">
        <f>D23</f>
        <v>1430000</v>
      </c>
      <c r="E22" s="48">
        <f t="shared" si="8"/>
        <v>0</v>
      </c>
      <c r="F22" s="48">
        <f t="shared" si="8"/>
        <v>0</v>
      </c>
      <c r="G22" s="48">
        <f t="shared" si="2"/>
        <v>0</v>
      </c>
      <c r="H22" s="48"/>
      <c r="I22" s="48">
        <f t="shared" si="4"/>
        <v>0</v>
      </c>
    </row>
    <row r="23" spans="1:9" x14ac:dyDescent="0.25">
      <c r="A23" s="85" t="s">
        <v>161</v>
      </c>
      <c r="B23" s="85" t="s">
        <v>26</v>
      </c>
      <c r="C23" s="86" t="s">
        <v>162</v>
      </c>
      <c r="D23" s="50">
        <v>1430000</v>
      </c>
      <c r="E23" s="50"/>
      <c r="F23" s="50"/>
      <c r="G23" s="50"/>
      <c r="H23" s="50"/>
      <c r="I23" s="50"/>
    </row>
    <row r="24" spans="1:9" ht="0" hidden="1" customHeight="1" x14ac:dyDescent="0.25"/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7"/>
  <sheetViews>
    <sheetView showGridLines="0" zoomScaleNormal="100" workbookViewId="0">
      <selection activeCell="L71" sqref="L71"/>
    </sheetView>
  </sheetViews>
  <sheetFormatPr defaultRowHeight="11.25" x14ac:dyDescent="0.2"/>
  <cols>
    <col min="1" max="2" width="10.7109375" style="59" customWidth="1"/>
    <col min="3" max="3" width="40.7109375" style="59" customWidth="1"/>
    <col min="4" max="6" width="11.85546875" style="59" customWidth="1"/>
    <col min="7" max="9" width="8.42578125" style="59" customWidth="1"/>
    <col min="10" max="16384" width="9.140625" style="59"/>
  </cols>
  <sheetData>
    <row r="1" spans="1:9" ht="22.5" x14ac:dyDescent="0.2">
      <c r="A1" s="53" t="s">
        <v>1</v>
      </c>
      <c r="B1" s="53" t="s">
        <v>2</v>
      </c>
      <c r="C1" s="56" t="s">
        <v>27</v>
      </c>
      <c r="D1" s="76" t="s">
        <v>172</v>
      </c>
      <c r="E1" s="83" t="s">
        <v>173</v>
      </c>
      <c r="F1" s="83" t="s">
        <v>174</v>
      </c>
      <c r="G1" s="84" t="s">
        <v>153</v>
      </c>
      <c r="H1" s="84" t="s">
        <v>154</v>
      </c>
      <c r="I1" s="84" t="s">
        <v>155</v>
      </c>
    </row>
    <row r="2" spans="1:9" s="63" customFormat="1" x14ac:dyDescent="0.2">
      <c r="A2" s="60" t="s">
        <v>0</v>
      </c>
      <c r="B2" s="60" t="s">
        <v>0</v>
      </c>
      <c r="C2" s="61" t="s">
        <v>28</v>
      </c>
      <c r="D2" s="62">
        <f t="shared" ref="D2:F3" si="0">D3</f>
        <v>5125000</v>
      </c>
      <c r="E2" s="62">
        <f t="shared" si="0"/>
        <v>3723000</v>
      </c>
      <c r="F2" s="62">
        <f t="shared" si="0"/>
        <v>3723000</v>
      </c>
      <c r="G2" s="97">
        <f>E2/D2*100</f>
        <v>72.643902439024387</v>
      </c>
      <c r="H2" s="97">
        <f>F2/E2*100</f>
        <v>100</v>
      </c>
      <c r="I2" s="97">
        <f>F2/D2*100</f>
        <v>72.643902439024387</v>
      </c>
    </row>
    <row r="3" spans="1:9" s="63" customFormat="1" x14ac:dyDescent="0.2">
      <c r="A3" s="64" t="s">
        <v>5</v>
      </c>
      <c r="B3" s="64" t="s">
        <v>29</v>
      </c>
      <c r="C3" s="65" t="s">
        <v>30</v>
      </c>
      <c r="D3" s="66">
        <f t="shared" si="0"/>
        <v>5125000</v>
      </c>
      <c r="E3" s="66">
        <f t="shared" si="0"/>
        <v>3723000</v>
      </c>
      <c r="F3" s="66">
        <f t="shared" si="0"/>
        <v>3723000</v>
      </c>
      <c r="G3" s="98">
        <f t="shared" ref="G3:G66" si="1">E3/D3*100</f>
        <v>72.643902439024387</v>
      </c>
      <c r="H3" s="98">
        <f t="shared" ref="H3:H66" si="2">F3/E3*100</f>
        <v>100</v>
      </c>
      <c r="I3" s="98">
        <f t="shared" ref="I3:I66" si="3">F3/D3*100</f>
        <v>72.643902439024387</v>
      </c>
    </row>
    <row r="4" spans="1:9" x14ac:dyDescent="0.2">
      <c r="A4" s="67" t="s">
        <v>31</v>
      </c>
      <c r="B4" s="67" t="s">
        <v>6</v>
      </c>
      <c r="C4" s="68" t="s">
        <v>32</v>
      </c>
      <c r="D4" s="77">
        <f>D5+D20+D63+D82</f>
        <v>5125000</v>
      </c>
      <c r="E4" s="77">
        <f>E5+E20+E63+E82</f>
        <v>3723000</v>
      </c>
      <c r="F4" s="77">
        <f>F5+F20+F63+F82</f>
        <v>3723000</v>
      </c>
      <c r="G4" s="99">
        <f t="shared" si="1"/>
        <v>72.643902439024387</v>
      </c>
      <c r="H4" s="99">
        <f t="shared" si="2"/>
        <v>100</v>
      </c>
      <c r="I4" s="99">
        <f t="shared" si="3"/>
        <v>72.643902439024387</v>
      </c>
    </row>
    <row r="5" spans="1:9" x14ac:dyDescent="0.2">
      <c r="A5" s="69" t="s">
        <v>33</v>
      </c>
      <c r="B5" s="69" t="s">
        <v>34</v>
      </c>
      <c r="C5" s="70" t="s">
        <v>35</v>
      </c>
      <c r="D5" s="78">
        <f>D6+D15</f>
        <v>2870000</v>
      </c>
      <c r="E5" s="78">
        <f>E6+E15</f>
        <v>2870000</v>
      </c>
      <c r="F5" s="78">
        <f>F6+F15</f>
        <v>2870000</v>
      </c>
      <c r="G5" s="100">
        <f t="shared" si="1"/>
        <v>100</v>
      </c>
      <c r="H5" s="100">
        <f t="shared" si="2"/>
        <v>100</v>
      </c>
      <c r="I5" s="100">
        <f t="shared" si="3"/>
        <v>100</v>
      </c>
    </row>
    <row r="6" spans="1:9" x14ac:dyDescent="0.2">
      <c r="A6" s="71" t="s">
        <v>8</v>
      </c>
      <c r="B6" s="71" t="s">
        <v>9</v>
      </c>
      <c r="C6" s="72" t="s">
        <v>10</v>
      </c>
      <c r="D6" s="79">
        <f t="shared" ref="D6:F7" si="4">D7</f>
        <v>2868000</v>
      </c>
      <c r="E6" s="79">
        <f t="shared" si="4"/>
        <v>2868000</v>
      </c>
      <c r="F6" s="79">
        <f t="shared" si="4"/>
        <v>2868000</v>
      </c>
      <c r="G6" s="101">
        <f t="shared" si="1"/>
        <v>100</v>
      </c>
      <c r="H6" s="101">
        <f t="shared" si="2"/>
        <v>100</v>
      </c>
      <c r="I6" s="101">
        <f t="shared" si="3"/>
        <v>100</v>
      </c>
    </row>
    <row r="7" spans="1:9" s="73" customFormat="1" ht="10.5" x14ac:dyDescent="0.15">
      <c r="A7" s="55"/>
      <c r="B7" s="55">
        <v>3</v>
      </c>
      <c r="C7" s="56" t="s">
        <v>128</v>
      </c>
      <c r="D7" s="80">
        <f t="shared" si="4"/>
        <v>2868000</v>
      </c>
      <c r="E7" s="80">
        <f t="shared" si="4"/>
        <v>2868000</v>
      </c>
      <c r="F7" s="80">
        <f t="shared" si="4"/>
        <v>2868000</v>
      </c>
      <c r="G7" s="102">
        <f t="shared" si="1"/>
        <v>100</v>
      </c>
      <c r="H7" s="102">
        <f t="shared" si="2"/>
        <v>100</v>
      </c>
      <c r="I7" s="102">
        <f t="shared" si="3"/>
        <v>100</v>
      </c>
    </row>
    <row r="8" spans="1:9" s="73" customFormat="1" ht="10.5" x14ac:dyDescent="0.15">
      <c r="A8" s="55"/>
      <c r="B8" s="55">
        <v>31</v>
      </c>
      <c r="C8" s="56" t="s">
        <v>35</v>
      </c>
      <c r="D8" s="80">
        <f>D9+D11+D13</f>
        <v>2868000</v>
      </c>
      <c r="E8" s="80">
        <f>E9+E11+E13</f>
        <v>2868000</v>
      </c>
      <c r="F8" s="80">
        <f>F9+F11+F13</f>
        <v>2868000</v>
      </c>
      <c r="G8" s="102">
        <f t="shared" si="1"/>
        <v>100</v>
      </c>
      <c r="H8" s="102">
        <f t="shared" si="2"/>
        <v>100</v>
      </c>
      <c r="I8" s="102">
        <f t="shared" si="3"/>
        <v>100</v>
      </c>
    </row>
    <row r="9" spans="1:9" s="73" customFormat="1" ht="10.5" x14ac:dyDescent="0.15">
      <c r="A9" s="55"/>
      <c r="B9" s="55">
        <v>311</v>
      </c>
      <c r="C9" s="56" t="s">
        <v>129</v>
      </c>
      <c r="D9" s="80">
        <f>D10</f>
        <v>2463000</v>
      </c>
      <c r="E9" s="80">
        <v>2463000</v>
      </c>
      <c r="F9" s="80">
        <v>2463000</v>
      </c>
      <c r="G9" s="102">
        <f t="shared" si="1"/>
        <v>100</v>
      </c>
      <c r="H9" s="102">
        <f t="shared" si="2"/>
        <v>100</v>
      </c>
      <c r="I9" s="102">
        <f t="shared" si="3"/>
        <v>100</v>
      </c>
    </row>
    <row r="10" spans="1:9" x14ac:dyDescent="0.2">
      <c r="A10" s="54" t="s">
        <v>36</v>
      </c>
      <c r="B10" s="54" t="s">
        <v>37</v>
      </c>
      <c r="C10" s="52" t="s">
        <v>38</v>
      </c>
      <c r="D10" s="81">
        <v>2463000</v>
      </c>
      <c r="E10" s="81"/>
      <c r="F10" s="81"/>
      <c r="G10" s="103"/>
      <c r="H10" s="103"/>
      <c r="I10" s="103"/>
    </row>
    <row r="11" spans="1:9" s="73" customFormat="1" ht="10.5" x14ac:dyDescent="0.15">
      <c r="A11" s="57"/>
      <c r="B11" s="57">
        <v>312</v>
      </c>
      <c r="C11" s="58" t="s">
        <v>41</v>
      </c>
      <c r="D11" s="82">
        <f>D12</f>
        <v>45000</v>
      </c>
      <c r="E11" s="82">
        <v>45000</v>
      </c>
      <c r="F11" s="82">
        <v>45000</v>
      </c>
      <c r="G11" s="102">
        <f t="shared" si="1"/>
        <v>100</v>
      </c>
      <c r="H11" s="102">
        <f t="shared" si="2"/>
        <v>100</v>
      </c>
      <c r="I11" s="102">
        <f t="shared" si="3"/>
        <v>100</v>
      </c>
    </row>
    <row r="12" spans="1:9" x14ac:dyDescent="0.2">
      <c r="A12" s="54" t="s">
        <v>39</v>
      </c>
      <c r="B12" s="54" t="s">
        <v>40</v>
      </c>
      <c r="C12" s="52" t="s">
        <v>41</v>
      </c>
      <c r="D12" s="81">
        <v>45000</v>
      </c>
      <c r="E12" s="81"/>
      <c r="F12" s="81"/>
      <c r="G12" s="103"/>
      <c r="H12" s="103"/>
      <c r="I12" s="103"/>
    </row>
    <row r="13" spans="1:9" s="73" customFormat="1" ht="10.5" x14ac:dyDescent="0.15">
      <c r="A13" s="57"/>
      <c r="B13" s="57">
        <v>313</v>
      </c>
      <c r="C13" s="58" t="s">
        <v>130</v>
      </c>
      <c r="D13" s="82">
        <f>D14</f>
        <v>360000</v>
      </c>
      <c r="E13" s="82">
        <v>360000</v>
      </c>
      <c r="F13" s="82">
        <v>360000</v>
      </c>
      <c r="G13" s="102">
        <f t="shared" si="1"/>
        <v>100</v>
      </c>
      <c r="H13" s="102">
        <f t="shared" si="2"/>
        <v>100</v>
      </c>
      <c r="I13" s="102">
        <f t="shared" si="3"/>
        <v>100</v>
      </c>
    </row>
    <row r="14" spans="1:9" x14ac:dyDescent="0.2">
      <c r="A14" s="54" t="s">
        <v>42</v>
      </c>
      <c r="B14" s="54" t="s">
        <v>43</v>
      </c>
      <c r="C14" s="52" t="s">
        <v>44</v>
      </c>
      <c r="D14" s="81">
        <v>360000</v>
      </c>
      <c r="E14" s="81"/>
      <c r="F14" s="81"/>
      <c r="G14" s="103"/>
      <c r="H14" s="103"/>
      <c r="I14" s="103"/>
    </row>
    <row r="15" spans="1:9" x14ac:dyDescent="0.2">
      <c r="A15" s="71" t="s">
        <v>8</v>
      </c>
      <c r="B15" s="71" t="s">
        <v>19</v>
      </c>
      <c r="C15" s="72" t="s">
        <v>20</v>
      </c>
      <c r="D15" s="79">
        <f t="shared" ref="D15:F17" si="5">D16</f>
        <v>2000</v>
      </c>
      <c r="E15" s="79">
        <f t="shared" si="5"/>
        <v>2000</v>
      </c>
      <c r="F15" s="79">
        <f t="shared" si="5"/>
        <v>2000</v>
      </c>
      <c r="G15" s="106">
        <f t="shared" si="1"/>
        <v>100</v>
      </c>
      <c r="H15" s="106">
        <f t="shared" si="2"/>
        <v>100</v>
      </c>
      <c r="I15" s="106">
        <f t="shared" si="3"/>
        <v>100</v>
      </c>
    </row>
    <row r="16" spans="1:9" s="73" customFormat="1" ht="10.5" x14ac:dyDescent="0.15">
      <c r="A16" s="55"/>
      <c r="B16" s="55">
        <v>3</v>
      </c>
      <c r="C16" s="56" t="s">
        <v>128</v>
      </c>
      <c r="D16" s="80">
        <f t="shared" si="5"/>
        <v>2000</v>
      </c>
      <c r="E16" s="80">
        <f t="shared" si="5"/>
        <v>2000</v>
      </c>
      <c r="F16" s="80">
        <f t="shared" si="5"/>
        <v>2000</v>
      </c>
      <c r="G16" s="102">
        <f t="shared" si="1"/>
        <v>100</v>
      </c>
      <c r="H16" s="102">
        <f t="shared" si="2"/>
        <v>100</v>
      </c>
      <c r="I16" s="102">
        <f t="shared" si="3"/>
        <v>100</v>
      </c>
    </row>
    <row r="17" spans="1:9" s="73" customFormat="1" ht="10.5" x14ac:dyDescent="0.15">
      <c r="A17" s="55"/>
      <c r="B17" s="55">
        <v>31</v>
      </c>
      <c r="C17" s="56" t="s">
        <v>35</v>
      </c>
      <c r="D17" s="80">
        <f t="shared" si="5"/>
        <v>2000</v>
      </c>
      <c r="E17" s="80">
        <f t="shared" si="5"/>
        <v>2000</v>
      </c>
      <c r="F17" s="80">
        <f t="shared" si="5"/>
        <v>2000</v>
      </c>
      <c r="G17" s="102">
        <f t="shared" si="1"/>
        <v>100</v>
      </c>
      <c r="H17" s="102">
        <f t="shared" si="2"/>
        <v>100</v>
      </c>
      <c r="I17" s="102">
        <f t="shared" si="3"/>
        <v>100</v>
      </c>
    </row>
    <row r="18" spans="1:9" s="73" customFormat="1" ht="10.5" x14ac:dyDescent="0.15">
      <c r="A18" s="57"/>
      <c r="B18" s="57">
        <v>312</v>
      </c>
      <c r="C18" s="58" t="s">
        <v>41</v>
      </c>
      <c r="D18" s="82">
        <f>D19</f>
        <v>2000</v>
      </c>
      <c r="E18" s="82">
        <v>2000</v>
      </c>
      <c r="F18" s="82">
        <v>2000</v>
      </c>
      <c r="G18" s="102">
        <f t="shared" si="1"/>
        <v>100</v>
      </c>
      <c r="H18" s="102">
        <f t="shared" si="2"/>
        <v>100</v>
      </c>
      <c r="I18" s="102">
        <f t="shared" si="3"/>
        <v>100</v>
      </c>
    </row>
    <row r="19" spans="1:9" x14ac:dyDescent="0.2">
      <c r="A19" s="54" t="s">
        <v>45</v>
      </c>
      <c r="B19" s="54" t="s">
        <v>40</v>
      </c>
      <c r="C19" s="52" t="s">
        <v>41</v>
      </c>
      <c r="D19" s="81">
        <v>2000</v>
      </c>
      <c r="E19" s="81"/>
      <c r="F19" s="81"/>
      <c r="G19" s="103"/>
      <c r="H19" s="103"/>
      <c r="I19" s="103"/>
    </row>
    <row r="20" spans="1:9" x14ac:dyDescent="0.2">
      <c r="A20" s="69" t="s">
        <v>33</v>
      </c>
      <c r="B20" s="69" t="s">
        <v>46</v>
      </c>
      <c r="C20" s="70" t="s">
        <v>47</v>
      </c>
      <c r="D20" s="78">
        <f>D22+D28+D33</f>
        <v>795000</v>
      </c>
      <c r="E20" s="78">
        <f>E22+E28+E33</f>
        <v>773000</v>
      </c>
      <c r="F20" s="78">
        <f>F22+F28+F33</f>
        <v>773000</v>
      </c>
      <c r="G20" s="104">
        <f t="shared" si="1"/>
        <v>97.232704402515722</v>
      </c>
      <c r="H20" s="104">
        <f t="shared" si="2"/>
        <v>100</v>
      </c>
      <c r="I20" s="104">
        <f t="shared" si="3"/>
        <v>97.232704402515722</v>
      </c>
    </row>
    <row r="21" spans="1:9" x14ac:dyDescent="0.2">
      <c r="A21" s="71" t="s">
        <v>8</v>
      </c>
      <c r="B21" s="71" t="s">
        <v>9</v>
      </c>
      <c r="C21" s="72" t="s">
        <v>10</v>
      </c>
      <c r="D21" s="79">
        <f>D22</f>
        <v>142000</v>
      </c>
      <c r="E21" s="79">
        <f t="shared" ref="E21:F23" si="6">E22</f>
        <v>120000</v>
      </c>
      <c r="F21" s="79">
        <f t="shared" si="6"/>
        <v>120000</v>
      </c>
      <c r="G21" s="106">
        <f t="shared" si="1"/>
        <v>84.507042253521121</v>
      </c>
      <c r="H21" s="106">
        <f t="shared" si="2"/>
        <v>100</v>
      </c>
      <c r="I21" s="106">
        <f t="shared" si="3"/>
        <v>84.507042253521121</v>
      </c>
    </row>
    <row r="22" spans="1:9" s="73" customFormat="1" ht="10.5" x14ac:dyDescent="0.15">
      <c r="A22" s="55"/>
      <c r="B22" s="55">
        <v>3</v>
      </c>
      <c r="C22" s="56" t="s">
        <v>128</v>
      </c>
      <c r="D22" s="80">
        <f>D23</f>
        <v>142000</v>
      </c>
      <c r="E22" s="80">
        <f t="shared" si="6"/>
        <v>120000</v>
      </c>
      <c r="F22" s="80">
        <f t="shared" si="6"/>
        <v>120000</v>
      </c>
      <c r="G22" s="102">
        <f t="shared" si="1"/>
        <v>84.507042253521121</v>
      </c>
      <c r="H22" s="102">
        <f t="shared" si="2"/>
        <v>100</v>
      </c>
      <c r="I22" s="102">
        <f t="shared" si="3"/>
        <v>84.507042253521121</v>
      </c>
    </row>
    <row r="23" spans="1:9" x14ac:dyDescent="0.2">
      <c r="A23" s="55"/>
      <c r="B23" s="55">
        <v>32</v>
      </c>
      <c r="C23" s="56" t="s">
        <v>131</v>
      </c>
      <c r="D23" s="80">
        <f>D24</f>
        <v>142000</v>
      </c>
      <c r="E23" s="80">
        <f t="shared" si="6"/>
        <v>120000</v>
      </c>
      <c r="F23" s="80">
        <f t="shared" si="6"/>
        <v>120000</v>
      </c>
      <c r="G23" s="102">
        <f t="shared" si="1"/>
        <v>84.507042253521121</v>
      </c>
      <c r="H23" s="102">
        <f t="shared" si="2"/>
        <v>100</v>
      </c>
      <c r="I23" s="102">
        <f t="shared" si="3"/>
        <v>84.507042253521121</v>
      </c>
    </row>
    <row r="24" spans="1:9" x14ac:dyDescent="0.2">
      <c r="A24" s="55"/>
      <c r="B24" s="55">
        <v>321</v>
      </c>
      <c r="C24" s="56" t="s">
        <v>132</v>
      </c>
      <c r="D24" s="80">
        <f>D25+D26</f>
        <v>142000</v>
      </c>
      <c r="E24" s="80">
        <v>120000</v>
      </c>
      <c r="F24" s="80">
        <v>120000</v>
      </c>
      <c r="G24" s="102">
        <f t="shared" si="1"/>
        <v>84.507042253521121</v>
      </c>
      <c r="H24" s="102">
        <f t="shared" si="2"/>
        <v>100</v>
      </c>
      <c r="I24" s="102">
        <f t="shared" si="3"/>
        <v>84.507042253521121</v>
      </c>
    </row>
    <row r="25" spans="1:9" x14ac:dyDescent="0.2">
      <c r="A25" s="54" t="s">
        <v>49</v>
      </c>
      <c r="B25" s="54" t="s">
        <v>50</v>
      </c>
      <c r="C25" s="52" t="s">
        <v>51</v>
      </c>
      <c r="D25" s="81">
        <v>120000</v>
      </c>
      <c r="E25" s="81"/>
      <c r="F25" s="81"/>
      <c r="G25" s="103"/>
      <c r="H25" s="103"/>
      <c r="I25" s="103"/>
    </row>
    <row r="26" spans="1:9" x14ac:dyDescent="0.2">
      <c r="A26" s="54" t="s">
        <v>164</v>
      </c>
      <c r="B26" s="54">
        <v>3236</v>
      </c>
      <c r="C26" s="52" t="s">
        <v>165</v>
      </c>
      <c r="D26" s="81">
        <v>22000</v>
      </c>
      <c r="E26" s="81"/>
      <c r="F26" s="81"/>
      <c r="G26" s="103"/>
      <c r="H26" s="103"/>
      <c r="I26" s="103"/>
    </row>
    <row r="27" spans="1:9" ht="21" x14ac:dyDescent="0.2">
      <c r="A27" s="71" t="s">
        <v>8</v>
      </c>
      <c r="B27" s="71" t="s">
        <v>14</v>
      </c>
      <c r="C27" s="72" t="s">
        <v>15</v>
      </c>
      <c r="D27" s="79">
        <f>D28</f>
        <v>5000</v>
      </c>
      <c r="E27" s="79">
        <f t="shared" ref="E27:F29" si="7">E28</f>
        <v>5000</v>
      </c>
      <c r="F27" s="79">
        <f t="shared" si="7"/>
        <v>5000</v>
      </c>
      <c r="G27" s="106">
        <f t="shared" si="1"/>
        <v>100</v>
      </c>
      <c r="H27" s="106">
        <f t="shared" si="2"/>
        <v>100</v>
      </c>
      <c r="I27" s="106">
        <f t="shared" si="3"/>
        <v>100</v>
      </c>
    </row>
    <row r="28" spans="1:9" x14ac:dyDescent="0.2">
      <c r="A28" s="55"/>
      <c r="B28" s="55">
        <v>3</v>
      </c>
      <c r="C28" s="56" t="s">
        <v>128</v>
      </c>
      <c r="D28" s="80">
        <f>D29</f>
        <v>5000</v>
      </c>
      <c r="E28" s="80">
        <f t="shared" si="7"/>
        <v>5000</v>
      </c>
      <c r="F28" s="80">
        <f t="shared" si="7"/>
        <v>5000</v>
      </c>
      <c r="G28" s="102">
        <f t="shared" si="1"/>
        <v>100</v>
      </c>
      <c r="H28" s="102">
        <f t="shared" si="2"/>
        <v>100</v>
      </c>
      <c r="I28" s="102">
        <f t="shared" si="3"/>
        <v>100</v>
      </c>
    </row>
    <row r="29" spans="1:9" x14ac:dyDescent="0.2">
      <c r="A29" s="55"/>
      <c r="B29" s="55">
        <v>32</v>
      </c>
      <c r="C29" s="56" t="s">
        <v>131</v>
      </c>
      <c r="D29" s="80">
        <f>D30</f>
        <v>5000</v>
      </c>
      <c r="E29" s="80">
        <f t="shared" si="7"/>
        <v>5000</v>
      </c>
      <c r="F29" s="80">
        <f t="shared" si="7"/>
        <v>5000</v>
      </c>
      <c r="G29" s="102">
        <f t="shared" si="1"/>
        <v>100</v>
      </c>
      <c r="H29" s="102">
        <f t="shared" si="2"/>
        <v>100</v>
      </c>
      <c r="I29" s="102">
        <f t="shared" si="3"/>
        <v>100</v>
      </c>
    </row>
    <row r="30" spans="1:9" x14ac:dyDescent="0.2">
      <c r="A30" s="55"/>
      <c r="B30" s="55">
        <v>322</v>
      </c>
      <c r="C30" s="56" t="s">
        <v>133</v>
      </c>
      <c r="D30" s="80">
        <f>D31</f>
        <v>5000</v>
      </c>
      <c r="E30" s="80">
        <v>5000</v>
      </c>
      <c r="F30" s="80">
        <v>5000</v>
      </c>
      <c r="G30" s="102">
        <f t="shared" si="1"/>
        <v>100</v>
      </c>
      <c r="H30" s="102">
        <f t="shared" si="2"/>
        <v>100</v>
      </c>
      <c r="I30" s="102">
        <f t="shared" si="3"/>
        <v>100</v>
      </c>
    </row>
    <row r="31" spans="1:9" x14ac:dyDescent="0.2">
      <c r="A31" s="54" t="s">
        <v>52</v>
      </c>
      <c r="B31" s="54" t="s">
        <v>53</v>
      </c>
      <c r="C31" s="52" t="s">
        <v>54</v>
      </c>
      <c r="D31" s="81">
        <v>5000</v>
      </c>
      <c r="E31" s="81"/>
      <c r="F31" s="81"/>
      <c r="G31" s="103"/>
      <c r="H31" s="103"/>
      <c r="I31" s="103"/>
    </row>
    <row r="32" spans="1:9" x14ac:dyDescent="0.2">
      <c r="A32" s="71" t="s">
        <v>8</v>
      </c>
      <c r="B32" s="71" t="s">
        <v>19</v>
      </c>
      <c r="C32" s="72" t="s">
        <v>20</v>
      </c>
      <c r="D32" s="79">
        <f>D33</f>
        <v>648000</v>
      </c>
      <c r="E32" s="79">
        <f>E33</f>
        <v>648000</v>
      </c>
      <c r="F32" s="79">
        <f>F33</f>
        <v>648000</v>
      </c>
      <c r="G32" s="106">
        <f t="shared" si="1"/>
        <v>100</v>
      </c>
      <c r="H32" s="106">
        <f t="shared" si="2"/>
        <v>100</v>
      </c>
      <c r="I32" s="106">
        <f t="shared" si="3"/>
        <v>100</v>
      </c>
    </row>
    <row r="33" spans="1:9" x14ac:dyDescent="0.2">
      <c r="A33" s="55"/>
      <c r="B33" s="55">
        <v>3</v>
      </c>
      <c r="C33" s="56" t="s">
        <v>128</v>
      </c>
      <c r="D33" s="80">
        <f>D34+D60</f>
        <v>648000</v>
      </c>
      <c r="E33" s="80">
        <f>E34+E60</f>
        <v>648000</v>
      </c>
      <c r="F33" s="80">
        <f>F34+F60</f>
        <v>648000</v>
      </c>
      <c r="G33" s="102">
        <f t="shared" si="1"/>
        <v>100</v>
      </c>
      <c r="H33" s="102">
        <f t="shared" si="2"/>
        <v>100</v>
      </c>
      <c r="I33" s="102">
        <f t="shared" si="3"/>
        <v>100</v>
      </c>
    </row>
    <row r="34" spans="1:9" x14ac:dyDescent="0.2">
      <c r="A34" s="55"/>
      <c r="B34" s="55">
        <v>32</v>
      </c>
      <c r="C34" s="56" t="s">
        <v>131</v>
      </c>
      <c r="D34" s="80">
        <f>D35+D40+D49+D57</f>
        <v>642000</v>
      </c>
      <c r="E34" s="80">
        <f>E35+E40+E49+E57</f>
        <v>642000</v>
      </c>
      <c r="F34" s="80">
        <f>F35+F40+F49+F57</f>
        <v>642000</v>
      </c>
      <c r="G34" s="102">
        <f t="shared" si="1"/>
        <v>100</v>
      </c>
      <c r="H34" s="102">
        <f t="shared" si="2"/>
        <v>100</v>
      </c>
      <c r="I34" s="102">
        <f t="shared" si="3"/>
        <v>100</v>
      </c>
    </row>
    <row r="35" spans="1:9" x14ac:dyDescent="0.2">
      <c r="A35" s="55"/>
      <c r="B35" s="55">
        <v>321</v>
      </c>
      <c r="C35" s="56" t="s">
        <v>132</v>
      </c>
      <c r="D35" s="80">
        <f>SUM(D36:D39)</f>
        <v>35000</v>
      </c>
      <c r="E35" s="80">
        <v>35000</v>
      </c>
      <c r="F35" s="80">
        <v>35000</v>
      </c>
      <c r="G35" s="102">
        <f t="shared" si="1"/>
        <v>100</v>
      </c>
      <c r="H35" s="102">
        <f t="shared" si="2"/>
        <v>100</v>
      </c>
      <c r="I35" s="102">
        <f t="shared" si="3"/>
        <v>100</v>
      </c>
    </row>
    <row r="36" spans="1:9" x14ac:dyDescent="0.2">
      <c r="A36" s="54" t="s">
        <v>55</v>
      </c>
      <c r="B36" s="54" t="s">
        <v>56</v>
      </c>
      <c r="C36" s="52" t="s">
        <v>57</v>
      </c>
      <c r="D36" s="81">
        <v>10000</v>
      </c>
      <c r="E36" s="81"/>
      <c r="F36" s="81"/>
      <c r="G36" s="103"/>
      <c r="H36" s="103"/>
      <c r="I36" s="103"/>
    </row>
    <row r="37" spans="1:9" x14ac:dyDescent="0.2">
      <c r="A37" s="54" t="s">
        <v>58</v>
      </c>
      <c r="B37" s="54" t="s">
        <v>50</v>
      </c>
      <c r="C37" s="52" t="s">
        <v>51</v>
      </c>
      <c r="D37" s="81">
        <v>5000</v>
      </c>
      <c r="E37" s="81"/>
      <c r="F37" s="81"/>
      <c r="G37" s="103"/>
      <c r="H37" s="103"/>
      <c r="I37" s="103"/>
    </row>
    <row r="38" spans="1:9" x14ac:dyDescent="0.2">
      <c r="A38" s="54" t="s">
        <v>59</v>
      </c>
      <c r="B38" s="54" t="s">
        <v>60</v>
      </c>
      <c r="C38" s="52" t="s">
        <v>61</v>
      </c>
      <c r="D38" s="81">
        <v>19500</v>
      </c>
      <c r="E38" s="81"/>
      <c r="F38" s="81"/>
      <c r="G38" s="103"/>
      <c r="H38" s="103"/>
      <c r="I38" s="103"/>
    </row>
    <row r="39" spans="1:9" ht="22.5" x14ac:dyDescent="0.2">
      <c r="A39" s="54" t="s">
        <v>62</v>
      </c>
      <c r="B39" s="54" t="s">
        <v>63</v>
      </c>
      <c r="C39" s="52" t="s">
        <v>64</v>
      </c>
      <c r="D39" s="81">
        <v>500</v>
      </c>
      <c r="E39" s="81"/>
      <c r="F39" s="81"/>
      <c r="G39" s="103"/>
      <c r="H39" s="103"/>
      <c r="I39" s="103"/>
    </row>
    <row r="40" spans="1:9" s="73" customFormat="1" ht="10.5" x14ac:dyDescent="0.15">
      <c r="A40" s="57"/>
      <c r="B40" s="57">
        <v>322</v>
      </c>
      <c r="C40" s="58" t="s">
        <v>133</v>
      </c>
      <c r="D40" s="82">
        <f>SUM(D41:D48)</f>
        <v>488000</v>
      </c>
      <c r="E40" s="82">
        <v>488000</v>
      </c>
      <c r="F40" s="82">
        <v>488000</v>
      </c>
      <c r="G40" s="102">
        <f t="shared" si="1"/>
        <v>100</v>
      </c>
      <c r="H40" s="102">
        <f t="shared" si="2"/>
        <v>100</v>
      </c>
      <c r="I40" s="102">
        <f t="shared" si="3"/>
        <v>100</v>
      </c>
    </row>
    <row r="41" spans="1:9" x14ac:dyDescent="0.2">
      <c r="A41" s="54" t="s">
        <v>65</v>
      </c>
      <c r="B41" s="54" t="s">
        <v>66</v>
      </c>
      <c r="C41" s="52" t="s">
        <v>67</v>
      </c>
      <c r="D41" s="81">
        <v>16000</v>
      </c>
      <c r="E41" s="81"/>
      <c r="F41" s="81"/>
      <c r="G41" s="103"/>
      <c r="H41" s="103"/>
      <c r="I41" s="103"/>
    </row>
    <row r="42" spans="1:9" x14ac:dyDescent="0.2">
      <c r="A42" s="54" t="s">
        <v>68</v>
      </c>
      <c r="B42" s="54" t="s">
        <v>66</v>
      </c>
      <c r="C42" s="52" t="s">
        <v>69</v>
      </c>
      <c r="D42" s="81">
        <v>2000</v>
      </c>
      <c r="E42" s="81"/>
      <c r="F42" s="81"/>
      <c r="G42" s="103"/>
      <c r="H42" s="103"/>
      <c r="I42" s="103"/>
    </row>
    <row r="43" spans="1:9" x14ac:dyDescent="0.2">
      <c r="A43" s="54" t="s">
        <v>70</v>
      </c>
      <c r="B43" s="54" t="s">
        <v>66</v>
      </c>
      <c r="C43" s="52" t="s">
        <v>71</v>
      </c>
      <c r="D43" s="81">
        <v>30000</v>
      </c>
      <c r="E43" s="81"/>
      <c r="F43" s="81"/>
      <c r="G43" s="103"/>
      <c r="H43" s="103"/>
      <c r="I43" s="103"/>
    </row>
    <row r="44" spans="1:9" x14ac:dyDescent="0.2">
      <c r="A44" s="54" t="s">
        <v>72</v>
      </c>
      <c r="B44" s="54" t="s">
        <v>53</v>
      </c>
      <c r="C44" s="52" t="s">
        <v>54</v>
      </c>
      <c r="D44" s="81">
        <v>50000</v>
      </c>
      <c r="E44" s="81"/>
      <c r="F44" s="81"/>
      <c r="G44" s="103"/>
      <c r="H44" s="103"/>
      <c r="I44" s="103"/>
    </row>
    <row r="45" spans="1:9" x14ac:dyDescent="0.2">
      <c r="A45" s="54" t="s">
        <v>73</v>
      </c>
      <c r="B45" s="54" t="s">
        <v>53</v>
      </c>
      <c r="C45" s="52" t="s">
        <v>74</v>
      </c>
      <c r="D45" s="81">
        <v>250000</v>
      </c>
      <c r="E45" s="81"/>
      <c r="F45" s="81"/>
      <c r="G45" s="103"/>
      <c r="H45" s="103"/>
      <c r="I45" s="103"/>
    </row>
    <row r="46" spans="1:9" x14ac:dyDescent="0.2">
      <c r="A46" s="54" t="s">
        <v>75</v>
      </c>
      <c r="B46" s="54" t="s">
        <v>76</v>
      </c>
      <c r="C46" s="52" t="s">
        <v>77</v>
      </c>
      <c r="D46" s="81">
        <v>100000</v>
      </c>
      <c r="E46" s="81"/>
      <c r="F46" s="81"/>
      <c r="G46" s="103"/>
      <c r="H46" s="103"/>
      <c r="I46" s="103"/>
    </row>
    <row r="47" spans="1:9" x14ac:dyDescent="0.2">
      <c r="A47" s="54" t="s">
        <v>78</v>
      </c>
      <c r="B47" s="54" t="s">
        <v>79</v>
      </c>
      <c r="C47" s="52" t="s">
        <v>80</v>
      </c>
      <c r="D47" s="81">
        <v>20000</v>
      </c>
      <c r="E47" s="81"/>
      <c r="F47" s="81"/>
      <c r="G47" s="103"/>
      <c r="H47" s="103"/>
      <c r="I47" s="103"/>
    </row>
    <row r="48" spans="1:9" x14ac:dyDescent="0.2">
      <c r="A48" s="54" t="s">
        <v>81</v>
      </c>
      <c r="B48" s="54" t="s">
        <v>82</v>
      </c>
      <c r="C48" s="52" t="s">
        <v>83</v>
      </c>
      <c r="D48" s="81">
        <v>20000</v>
      </c>
      <c r="E48" s="81"/>
      <c r="F48" s="81"/>
      <c r="G48" s="103"/>
      <c r="H48" s="103"/>
      <c r="I48" s="103"/>
    </row>
    <row r="49" spans="1:9" s="73" customFormat="1" ht="10.5" x14ac:dyDescent="0.15">
      <c r="A49" s="57"/>
      <c r="B49" s="57">
        <v>323</v>
      </c>
      <c r="C49" s="58" t="s">
        <v>134</v>
      </c>
      <c r="D49" s="82">
        <f>SUM(D50:D56)</f>
        <v>100000</v>
      </c>
      <c r="E49" s="82">
        <v>100000</v>
      </c>
      <c r="F49" s="82">
        <v>100000</v>
      </c>
      <c r="G49" s="102">
        <f t="shared" si="1"/>
        <v>100</v>
      </c>
      <c r="H49" s="102">
        <f t="shared" si="2"/>
        <v>100</v>
      </c>
      <c r="I49" s="102">
        <f t="shared" si="3"/>
        <v>100</v>
      </c>
    </row>
    <row r="50" spans="1:9" x14ac:dyDescent="0.2">
      <c r="A50" s="54" t="s">
        <v>84</v>
      </c>
      <c r="B50" s="54" t="s">
        <v>85</v>
      </c>
      <c r="C50" s="52" t="s">
        <v>86</v>
      </c>
      <c r="D50" s="81">
        <v>10000</v>
      </c>
      <c r="E50" s="81"/>
      <c r="F50" s="81"/>
      <c r="G50" s="103"/>
      <c r="H50" s="103"/>
      <c r="I50" s="103"/>
    </row>
    <row r="51" spans="1:9" x14ac:dyDescent="0.2">
      <c r="A51" s="54" t="s">
        <v>87</v>
      </c>
      <c r="B51" s="54" t="s">
        <v>88</v>
      </c>
      <c r="C51" s="52" t="s">
        <v>89</v>
      </c>
      <c r="D51" s="81">
        <v>20000</v>
      </c>
      <c r="E51" s="81"/>
      <c r="F51" s="81"/>
      <c r="G51" s="103"/>
      <c r="H51" s="103"/>
      <c r="I51" s="103"/>
    </row>
    <row r="52" spans="1:9" x14ac:dyDescent="0.2">
      <c r="A52" s="54" t="s">
        <v>90</v>
      </c>
      <c r="B52" s="54" t="s">
        <v>91</v>
      </c>
      <c r="C52" s="52" t="s">
        <v>92</v>
      </c>
      <c r="D52" s="81">
        <v>30000</v>
      </c>
      <c r="E52" s="81"/>
      <c r="F52" s="81"/>
      <c r="G52" s="103"/>
      <c r="H52" s="103"/>
      <c r="I52" s="103"/>
    </row>
    <row r="53" spans="1:9" x14ac:dyDescent="0.2">
      <c r="A53" s="54" t="s">
        <v>93</v>
      </c>
      <c r="B53" s="54" t="s">
        <v>94</v>
      </c>
      <c r="C53" s="52" t="s">
        <v>95</v>
      </c>
      <c r="D53" s="81">
        <v>10000</v>
      </c>
      <c r="E53" s="81"/>
      <c r="F53" s="81"/>
      <c r="G53" s="103"/>
      <c r="H53" s="103"/>
      <c r="I53" s="103"/>
    </row>
    <row r="54" spans="1:9" x14ac:dyDescent="0.2">
      <c r="A54" s="54" t="s">
        <v>96</v>
      </c>
      <c r="B54" s="54" t="s">
        <v>97</v>
      </c>
      <c r="C54" s="52" t="s">
        <v>98</v>
      </c>
      <c r="D54" s="81">
        <v>10000</v>
      </c>
      <c r="E54" s="81"/>
      <c r="F54" s="81"/>
      <c r="G54" s="103"/>
      <c r="H54" s="103"/>
      <c r="I54" s="103"/>
    </row>
    <row r="55" spans="1:9" x14ac:dyDescent="0.2">
      <c r="A55" s="54" t="s">
        <v>99</v>
      </c>
      <c r="B55" s="54" t="s">
        <v>100</v>
      </c>
      <c r="C55" s="52" t="s">
        <v>101</v>
      </c>
      <c r="D55" s="81">
        <v>15000</v>
      </c>
      <c r="E55" s="81"/>
      <c r="F55" s="81"/>
      <c r="G55" s="103"/>
      <c r="H55" s="103"/>
      <c r="I55" s="103"/>
    </row>
    <row r="56" spans="1:9" x14ac:dyDescent="0.2">
      <c r="A56" s="54" t="s">
        <v>102</v>
      </c>
      <c r="B56" s="54" t="s">
        <v>103</v>
      </c>
      <c r="C56" s="52" t="s">
        <v>104</v>
      </c>
      <c r="D56" s="81">
        <v>5000</v>
      </c>
      <c r="E56" s="81"/>
      <c r="F56" s="81"/>
      <c r="G56" s="103"/>
      <c r="H56" s="103"/>
      <c r="I56" s="103"/>
    </row>
    <row r="57" spans="1:9" s="73" customFormat="1" ht="10.5" x14ac:dyDescent="0.15">
      <c r="A57" s="57"/>
      <c r="B57" s="57">
        <v>329</v>
      </c>
      <c r="C57" s="58" t="s">
        <v>48</v>
      </c>
      <c r="D57" s="82">
        <f>SUM(D58:D59)</f>
        <v>19000</v>
      </c>
      <c r="E57" s="82">
        <v>19000</v>
      </c>
      <c r="F57" s="82">
        <v>19000</v>
      </c>
      <c r="G57" s="102">
        <f t="shared" si="1"/>
        <v>100</v>
      </c>
      <c r="H57" s="102">
        <f t="shared" si="2"/>
        <v>100</v>
      </c>
      <c r="I57" s="102">
        <f t="shared" si="3"/>
        <v>100</v>
      </c>
    </row>
    <row r="58" spans="1:9" x14ac:dyDescent="0.2">
      <c r="A58" s="54" t="s">
        <v>105</v>
      </c>
      <c r="B58" s="54" t="s">
        <v>106</v>
      </c>
      <c r="C58" s="52" t="s">
        <v>107</v>
      </c>
      <c r="D58" s="81">
        <v>4000</v>
      </c>
      <c r="E58" s="81"/>
      <c r="F58" s="81"/>
      <c r="G58" s="103"/>
      <c r="H58" s="103"/>
      <c r="I58" s="103"/>
    </row>
    <row r="59" spans="1:9" x14ac:dyDescent="0.2">
      <c r="A59" s="54" t="s">
        <v>108</v>
      </c>
      <c r="B59" s="54" t="s">
        <v>109</v>
      </c>
      <c r="C59" s="52" t="s">
        <v>110</v>
      </c>
      <c r="D59" s="81">
        <v>15000</v>
      </c>
      <c r="E59" s="81"/>
      <c r="F59" s="81"/>
      <c r="G59" s="103"/>
      <c r="H59" s="103"/>
      <c r="I59" s="103"/>
    </row>
    <row r="60" spans="1:9" s="73" customFormat="1" ht="10.5" x14ac:dyDescent="0.15">
      <c r="A60" s="57"/>
      <c r="B60" s="57">
        <v>34</v>
      </c>
      <c r="C60" s="58" t="s">
        <v>135</v>
      </c>
      <c r="D60" s="82">
        <f>D61</f>
        <v>6000</v>
      </c>
      <c r="E60" s="82">
        <f>E61</f>
        <v>6000</v>
      </c>
      <c r="F60" s="82">
        <f>F61</f>
        <v>6000</v>
      </c>
      <c r="G60" s="102">
        <f t="shared" si="1"/>
        <v>100</v>
      </c>
      <c r="H60" s="102">
        <f t="shared" si="2"/>
        <v>100</v>
      </c>
      <c r="I60" s="102">
        <f t="shared" si="3"/>
        <v>100</v>
      </c>
    </row>
    <row r="61" spans="1:9" s="73" customFormat="1" ht="10.5" x14ac:dyDescent="0.15">
      <c r="A61" s="57"/>
      <c r="B61" s="57">
        <v>343</v>
      </c>
      <c r="C61" s="58" t="s">
        <v>136</v>
      </c>
      <c r="D61" s="82">
        <f>D62</f>
        <v>6000</v>
      </c>
      <c r="E61" s="82">
        <v>6000</v>
      </c>
      <c r="F61" s="82">
        <v>6000</v>
      </c>
      <c r="G61" s="102">
        <f t="shared" si="1"/>
        <v>100</v>
      </c>
      <c r="H61" s="102">
        <f t="shared" si="2"/>
        <v>100</v>
      </c>
      <c r="I61" s="102">
        <f t="shared" si="3"/>
        <v>100</v>
      </c>
    </row>
    <row r="62" spans="1:9" x14ac:dyDescent="0.2">
      <c r="A62" s="54" t="s">
        <v>111</v>
      </c>
      <c r="B62" s="54" t="s">
        <v>112</v>
      </c>
      <c r="C62" s="52" t="s">
        <v>113</v>
      </c>
      <c r="D62" s="81">
        <v>6000</v>
      </c>
      <c r="E62" s="81"/>
      <c r="F62" s="81"/>
      <c r="G62" s="103"/>
      <c r="H62" s="103"/>
      <c r="I62" s="103"/>
    </row>
    <row r="63" spans="1:9" ht="21" x14ac:dyDescent="0.2">
      <c r="A63" s="69" t="s">
        <v>33</v>
      </c>
      <c r="B63" s="69" t="s">
        <v>114</v>
      </c>
      <c r="C63" s="70" t="s">
        <v>115</v>
      </c>
      <c r="D63" s="78">
        <f>D65+D69+D74+D78</f>
        <v>1430000</v>
      </c>
      <c r="E63" s="78">
        <f>E65+E69</f>
        <v>50000</v>
      </c>
      <c r="F63" s="78">
        <f>F65+F69</f>
        <v>50000</v>
      </c>
      <c r="G63" s="104">
        <f t="shared" si="1"/>
        <v>3.4965034965034967</v>
      </c>
      <c r="H63" s="104">
        <f t="shared" si="2"/>
        <v>100</v>
      </c>
      <c r="I63" s="104">
        <f t="shared" si="3"/>
        <v>3.4965034965034967</v>
      </c>
    </row>
    <row r="64" spans="1:9" x14ac:dyDescent="0.2">
      <c r="A64" s="71" t="s">
        <v>8</v>
      </c>
      <c r="B64" s="71" t="s">
        <v>9</v>
      </c>
      <c r="C64" s="72" t="s">
        <v>10</v>
      </c>
      <c r="D64" s="79">
        <f>D65+D69</f>
        <v>0</v>
      </c>
      <c r="E64" s="79">
        <f>E65+E69</f>
        <v>50000</v>
      </c>
      <c r="F64" s="79">
        <f>F65+F69</f>
        <v>50000</v>
      </c>
      <c r="G64" s="106"/>
      <c r="H64" s="106"/>
      <c r="I64" s="106"/>
    </row>
    <row r="65" spans="1:9" x14ac:dyDescent="0.2">
      <c r="A65" s="55"/>
      <c r="B65" s="55">
        <v>3</v>
      </c>
      <c r="C65" s="56" t="s">
        <v>128</v>
      </c>
      <c r="D65" s="80">
        <f>D66</f>
        <v>0</v>
      </c>
      <c r="E65" s="80">
        <f t="shared" ref="E65:F66" si="8">E66</f>
        <v>50000</v>
      </c>
      <c r="F65" s="80">
        <f t="shared" si="8"/>
        <v>50000</v>
      </c>
      <c r="G65" s="102"/>
      <c r="H65" s="102"/>
      <c r="I65" s="102"/>
    </row>
    <row r="66" spans="1:9" s="73" customFormat="1" ht="10.5" x14ac:dyDescent="0.15">
      <c r="A66" s="57"/>
      <c r="B66" s="57">
        <v>34</v>
      </c>
      <c r="C66" s="58" t="s">
        <v>135</v>
      </c>
      <c r="D66" s="82">
        <f>D67</f>
        <v>0</v>
      </c>
      <c r="E66" s="82">
        <f t="shared" si="8"/>
        <v>50000</v>
      </c>
      <c r="F66" s="82">
        <f t="shared" si="8"/>
        <v>50000</v>
      </c>
      <c r="G66" s="102"/>
      <c r="H66" s="102"/>
      <c r="I66" s="102"/>
    </row>
    <row r="67" spans="1:9" x14ac:dyDescent="0.2">
      <c r="A67" s="55"/>
      <c r="B67" s="55">
        <v>342</v>
      </c>
      <c r="C67" s="58" t="s">
        <v>137</v>
      </c>
      <c r="D67" s="80">
        <f>D68</f>
        <v>0</v>
      </c>
      <c r="E67" s="80">
        <v>50000</v>
      </c>
      <c r="F67" s="80">
        <v>50000</v>
      </c>
      <c r="G67" s="102"/>
      <c r="H67" s="102"/>
      <c r="I67" s="102"/>
    </row>
    <row r="68" spans="1:9" x14ac:dyDescent="0.2">
      <c r="A68" s="54" t="s">
        <v>116</v>
      </c>
      <c r="B68" s="54" t="s">
        <v>117</v>
      </c>
      <c r="C68" s="52" t="s">
        <v>118</v>
      </c>
      <c r="D68" s="81">
        <v>0</v>
      </c>
      <c r="E68" s="81"/>
      <c r="F68" s="81"/>
      <c r="G68" s="103"/>
      <c r="H68" s="103"/>
      <c r="I68" s="103"/>
    </row>
    <row r="69" spans="1:9" s="73" customFormat="1" ht="10.5" x14ac:dyDescent="0.15">
      <c r="A69" s="57"/>
      <c r="B69" s="57">
        <v>5</v>
      </c>
      <c r="C69" s="58" t="s">
        <v>138</v>
      </c>
      <c r="D69" s="82">
        <f>D70</f>
        <v>0</v>
      </c>
      <c r="E69" s="82">
        <f t="shared" ref="E69:F71" si="9">E70</f>
        <v>0</v>
      </c>
      <c r="F69" s="82">
        <f t="shared" si="9"/>
        <v>0</v>
      </c>
      <c r="G69" s="102"/>
      <c r="H69" s="102"/>
      <c r="I69" s="102"/>
    </row>
    <row r="70" spans="1:9" s="73" customFormat="1" ht="21" x14ac:dyDescent="0.15">
      <c r="A70" s="57"/>
      <c r="B70" s="57">
        <v>54</v>
      </c>
      <c r="C70" s="58" t="s">
        <v>139</v>
      </c>
      <c r="D70" s="82">
        <f>D71</f>
        <v>0</v>
      </c>
      <c r="E70" s="82">
        <f t="shared" si="9"/>
        <v>0</v>
      </c>
      <c r="F70" s="82">
        <f t="shared" si="9"/>
        <v>0</v>
      </c>
      <c r="G70" s="102"/>
      <c r="H70" s="102"/>
      <c r="I70" s="102"/>
    </row>
    <row r="71" spans="1:9" s="73" customFormat="1" ht="31.5" x14ac:dyDescent="0.15">
      <c r="A71" s="57"/>
      <c r="B71" s="57">
        <v>544</v>
      </c>
      <c r="C71" s="74" t="s">
        <v>140</v>
      </c>
      <c r="D71" s="82">
        <f>D72</f>
        <v>0</v>
      </c>
      <c r="E71" s="82">
        <f t="shared" si="9"/>
        <v>0</v>
      </c>
      <c r="F71" s="82">
        <f>F72</f>
        <v>0</v>
      </c>
      <c r="G71" s="102"/>
      <c r="H71" s="102"/>
      <c r="I71" s="102"/>
    </row>
    <row r="72" spans="1:9" ht="22.5" x14ac:dyDescent="0.2">
      <c r="A72" s="54" t="s">
        <v>119</v>
      </c>
      <c r="B72" s="54" t="s">
        <v>120</v>
      </c>
      <c r="C72" s="52" t="s">
        <v>121</v>
      </c>
      <c r="D72" s="81">
        <v>0</v>
      </c>
      <c r="E72" s="81"/>
      <c r="F72" s="81"/>
      <c r="G72" s="103"/>
      <c r="H72" s="103"/>
      <c r="I72" s="103"/>
    </row>
    <row r="73" spans="1:9" x14ac:dyDescent="0.2">
      <c r="A73" s="71" t="s">
        <v>8</v>
      </c>
      <c r="B73" s="71" t="s">
        <v>24</v>
      </c>
      <c r="C73" s="72" t="s">
        <v>25</v>
      </c>
      <c r="D73" s="79">
        <f>D74+D78</f>
        <v>1430000</v>
      </c>
      <c r="E73" s="79">
        <f>E74+E78</f>
        <v>1430000</v>
      </c>
      <c r="F73" s="79">
        <f>F74+F78</f>
        <v>1430000</v>
      </c>
      <c r="G73" s="106">
        <f t="shared" ref="G67:G86" si="10">E73/D73*100</f>
        <v>100</v>
      </c>
      <c r="H73" s="106">
        <f t="shared" ref="H67:H86" si="11">F73/E73*100</f>
        <v>100</v>
      </c>
      <c r="I73" s="106">
        <f t="shared" ref="I67:I86" si="12">F73/D73*100</f>
        <v>100</v>
      </c>
    </row>
    <row r="74" spans="1:9" x14ac:dyDescent="0.2">
      <c r="A74" s="87"/>
      <c r="B74" s="89">
        <v>3</v>
      </c>
      <c r="C74" s="90" t="s">
        <v>128</v>
      </c>
      <c r="D74" s="88">
        <f t="shared" ref="D74:F75" si="13">D75</f>
        <v>62000</v>
      </c>
      <c r="E74" s="88">
        <f t="shared" si="13"/>
        <v>62000</v>
      </c>
      <c r="F74" s="88">
        <f t="shared" si="13"/>
        <v>62000</v>
      </c>
      <c r="G74" s="102">
        <f t="shared" si="10"/>
        <v>100</v>
      </c>
      <c r="H74" s="102">
        <f t="shared" si="11"/>
        <v>100</v>
      </c>
      <c r="I74" s="102">
        <f t="shared" si="12"/>
        <v>100</v>
      </c>
    </row>
    <row r="75" spans="1:9" x14ac:dyDescent="0.2">
      <c r="A75" s="87"/>
      <c r="B75" s="91">
        <v>34</v>
      </c>
      <c r="C75" s="92" t="s">
        <v>135</v>
      </c>
      <c r="D75" s="88">
        <f t="shared" si="13"/>
        <v>62000</v>
      </c>
      <c r="E75" s="88">
        <f t="shared" si="13"/>
        <v>62000</v>
      </c>
      <c r="F75" s="88">
        <f t="shared" si="13"/>
        <v>62000</v>
      </c>
      <c r="G75" s="102">
        <f t="shared" si="10"/>
        <v>100</v>
      </c>
      <c r="H75" s="102">
        <f t="shared" si="11"/>
        <v>100</v>
      </c>
      <c r="I75" s="102">
        <f t="shared" si="12"/>
        <v>100</v>
      </c>
    </row>
    <row r="76" spans="1:9" x14ac:dyDescent="0.2">
      <c r="A76" s="87"/>
      <c r="B76" s="89">
        <v>342</v>
      </c>
      <c r="C76" s="92" t="s">
        <v>137</v>
      </c>
      <c r="D76" s="88">
        <f>D77</f>
        <v>62000</v>
      </c>
      <c r="E76" s="88">
        <v>62000</v>
      </c>
      <c r="F76" s="88">
        <v>62000</v>
      </c>
      <c r="G76" s="102">
        <f t="shared" si="10"/>
        <v>100</v>
      </c>
      <c r="H76" s="102">
        <f t="shared" si="11"/>
        <v>100</v>
      </c>
      <c r="I76" s="102">
        <f t="shared" si="12"/>
        <v>100</v>
      </c>
    </row>
    <row r="77" spans="1:9" x14ac:dyDescent="0.2">
      <c r="A77" s="54" t="s">
        <v>159</v>
      </c>
      <c r="B77" s="93">
        <v>3423</v>
      </c>
      <c r="C77" s="94" t="s">
        <v>137</v>
      </c>
      <c r="D77" s="96">
        <v>62000</v>
      </c>
      <c r="E77" s="88"/>
      <c r="F77" s="88"/>
      <c r="G77" s="103"/>
      <c r="H77" s="103"/>
      <c r="I77" s="103"/>
    </row>
    <row r="78" spans="1:9" x14ac:dyDescent="0.2">
      <c r="A78" s="87"/>
      <c r="B78" s="91">
        <v>5</v>
      </c>
      <c r="C78" s="92" t="s">
        <v>138</v>
      </c>
      <c r="D78" s="88">
        <f t="shared" ref="D78:F79" si="14">D79</f>
        <v>1368000</v>
      </c>
      <c r="E78" s="88">
        <f t="shared" si="14"/>
        <v>1368000</v>
      </c>
      <c r="F78" s="88">
        <f t="shared" si="14"/>
        <v>1368000</v>
      </c>
      <c r="G78" s="102">
        <f t="shared" si="10"/>
        <v>100</v>
      </c>
      <c r="H78" s="102">
        <f t="shared" si="11"/>
        <v>100</v>
      </c>
      <c r="I78" s="102">
        <f t="shared" si="12"/>
        <v>100</v>
      </c>
    </row>
    <row r="79" spans="1:9" ht="21" x14ac:dyDescent="0.2">
      <c r="A79" s="87"/>
      <c r="B79" s="91">
        <v>54</v>
      </c>
      <c r="C79" s="92" t="s">
        <v>139</v>
      </c>
      <c r="D79" s="88">
        <f t="shared" si="14"/>
        <v>1368000</v>
      </c>
      <c r="E79" s="88">
        <f t="shared" si="14"/>
        <v>1368000</v>
      </c>
      <c r="F79" s="88">
        <f t="shared" si="14"/>
        <v>1368000</v>
      </c>
      <c r="G79" s="102">
        <f t="shared" si="10"/>
        <v>100</v>
      </c>
      <c r="H79" s="102">
        <f t="shared" si="11"/>
        <v>100</v>
      </c>
      <c r="I79" s="102">
        <f t="shared" si="12"/>
        <v>100</v>
      </c>
    </row>
    <row r="80" spans="1:9" ht="31.5" x14ac:dyDescent="0.2">
      <c r="A80" s="87"/>
      <c r="B80" s="91">
        <v>544</v>
      </c>
      <c r="C80" s="95" t="s">
        <v>140</v>
      </c>
      <c r="D80" s="88">
        <f>D81</f>
        <v>1368000</v>
      </c>
      <c r="E80" s="88">
        <v>1368000</v>
      </c>
      <c r="F80" s="88">
        <v>1368000</v>
      </c>
      <c r="G80" s="102">
        <f t="shared" si="10"/>
        <v>100</v>
      </c>
      <c r="H80" s="102">
        <f t="shared" si="11"/>
        <v>100</v>
      </c>
      <c r="I80" s="102">
        <f t="shared" si="12"/>
        <v>100</v>
      </c>
    </row>
    <row r="81" spans="1:9" ht="22.5" x14ac:dyDescent="0.2">
      <c r="A81" s="54" t="s">
        <v>160</v>
      </c>
      <c r="B81" s="93">
        <v>5443</v>
      </c>
      <c r="C81" s="94" t="s">
        <v>121</v>
      </c>
      <c r="D81" s="96">
        <v>1368000</v>
      </c>
      <c r="E81" s="88"/>
      <c r="F81" s="88"/>
      <c r="G81" s="103"/>
      <c r="H81" s="103"/>
      <c r="I81" s="103"/>
    </row>
    <row r="82" spans="1:9" ht="21" x14ac:dyDescent="0.2">
      <c r="A82" s="69" t="s">
        <v>122</v>
      </c>
      <c r="B82" s="69" t="s">
        <v>123</v>
      </c>
      <c r="C82" s="70" t="s">
        <v>124</v>
      </c>
      <c r="D82" s="78">
        <f>D84</f>
        <v>30000</v>
      </c>
      <c r="E82" s="78">
        <f>E84</f>
        <v>30000</v>
      </c>
      <c r="F82" s="78">
        <f>F84</f>
        <v>30000</v>
      </c>
      <c r="G82" s="105">
        <f t="shared" si="10"/>
        <v>100</v>
      </c>
      <c r="H82" s="105">
        <f t="shared" si="11"/>
        <v>100</v>
      </c>
      <c r="I82" s="105">
        <f t="shared" si="12"/>
        <v>100</v>
      </c>
    </row>
    <row r="83" spans="1:9" x14ac:dyDescent="0.2">
      <c r="A83" s="71" t="s">
        <v>8</v>
      </c>
      <c r="B83" s="71" t="s">
        <v>19</v>
      </c>
      <c r="C83" s="72" t="s">
        <v>20</v>
      </c>
      <c r="D83" s="79">
        <f>D84</f>
        <v>30000</v>
      </c>
      <c r="E83" s="79">
        <f t="shared" ref="E83:F85" si="15">E84</f>
        <v>30000</v>
      </c>
      <c r="F83" s="79">
        <f t="shared" si="15"/>
        <v>30000</v>
      </c>
      <c r="G83" s="106">
        <f t="shared" si="10"/>
        <v>100</v>
      </c>
      <c r="H83" s="106">
        <f t="shared" si="11"/>
        <v>100</v>
      </c>
      <c r="I83" s="106">
        <f t="shared" si="12"/>
        <v>100</v>
      </c>
    </row>
    <row r="84" spans="1:9" x14ac:dyDescent="0.2">
      <c r="A84" s="55"/>
      <c r="B84" s="55">
        <v>4</v>
      </c>
      <c r="C84" s="56" t="s">
        <v>141</v>
      </c>
      <c r="D84" s="80">
        <f>D85</f>
        <v>30000</v>
      </c>
      <c r="E84" s="80">
        <f t="shared" si="15"/>
        <v>30000</v>
      </c>
      <c r="F84" s="80">
        <f t="shared" si="15"/>
        <v>30000</v>
      </c>
      <c r="G84" s="102">
        <f t="shared" si="10"/>
        <v>100</v>
      </c>
      <c r="H84" s="102">
        <f t="shared" si="11"/>
        <v>100</v>
      </c>
      <c r="I84" s="102">
        <f t="shared" si="12"/>
        <v>100</v>
      </c>
    </row>
    <row r="85" spans="1:9" x14ac:dyDescent="0.2">
      <c r="A85" s="55"/>
      <c r="B85" s="55">
        <v>42</v>
      </c>
      <c r="C85" s="75" t="s">
        <v>142</v>
      </c>
      <c r="D85" s="80">
        <f>D86</f>
        <v>30000</v>
      </c>
      <c r="E85" s="80">
        <f t="shared" si="15"/>
        <v>30000</v>
      </c>
      <c r="F85" s="80">
        <f t="shared" si="15"/>
        <v>30000</v>
      </c>
      <c r="G85" s="102">
        <f t="shared" si="10"/>
        <v>100</v>
      </c>
      <c r="H85" s="102">
        <f t="shared" si="11"/>
        <v>100</v>
      </c>
      <c r="I85" s="102">
        <f t="shared" si="12"/>
        <v>100</v>
      </c>
    </row>
    <row r="86" spans="1:9" x14ac:dyDescent="0.2">
      <c r="A86" s="55"/>
      <c r="B86" s="55">
        <v>422</v>
      </c>
      <c r="C86" s="75" t="s">
        <v>143</v>
      </c>
      <c r="D86" s="80">
        <f>D87</f>
        <v>30000</v>
      </c>
      <c r="E86" s="80">
        <v>30000</v>
      </c>
      <c r="F86" s="80">
        <v>30000</v>
      </c>
      <c r="G86" s="102">
        <f t="shared" si="10"/>
        <v>100</v>
      </c>
      <c r="H86" s="102">
        <f t="shared" si="11"/>
        <v>100</v>
      </c>
      <c r="I86" s="102">
        <f t="shared" si="12"/>
        <v>100</v>
      </c>
    </row>
    <row r="87" spans="1:9" x14ac:dyDescent="0.2">
      <c r="A87" s="54" t="s">
        <v>125</v>
      </c>
      <c r="B87" s="54" t="s">
        <v>126</v>
      </c>
      <c r="C87" s="52" t="s">
        <v>127</v>
      </c>
      <c r="D87" s="81">
        <v>30000</v>
      </c>
      <c r="E87" s="81"/>
      <c r="F87" s="81"/>
      <c r="G87" s="103"/>
      <c r="H87" s="103"/>
      <c r="I87" s="103"/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</vt:lpstr>
      <vt:lpstr>III. RAZINA</vt:lpstr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2021-10-22T08:15:42Z</dcterms:created>
  <dcterms:modified xsi:type="dcterms:W3CDTF">2022-02-07T08:36:19Z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